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G:\マイドライブ\Inturbo\□ ツール\課題整理シート\"/>
    </mc:Choice>
  </mc:AlternateContent>
  <xr:revisionPtr revIDLastSave="0" documentId="13_ncr:1_{8C5E9CF6-D32F-452B-82F8-08E3238FCED3}" xr6:coauthVersionLast="47" xr6:coauthVersionMax="47" xr10:uidLastSave="{00000000-0000-0000-0000-000000000000}"/>
  <bookViews>
    <workbookView xWindow="-120" yWindow="-120" windowWidth="29040" windowHeight="15720" xr2:uid="{A395F684-095F-4FA8-B043-E0AE83316416}"/>
  </bookViews>
  <sheets>
    <sheet name="課題振り返りシート(251008)" sheetId="7" r:id="rId1"/>
    <sheet name="設定用" sheetId="6" state="hidden" r:id="rId2"/>
  </sheets>
  <definedNames>
    <definedName name="_xlnm.Print_Area" localSheetId="0">'課題振り返りシート(251008)'!$B$2:$N$59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 i="7" l="1"/>
  <c r="M19" i="7" a="1"/>
  <c r="M19" i="7" s="1"/>
  <c r="M24" i="7" a="1"/>
  <c r="M24" i="7" s="1"/>
  <c r="M25" i="7" a="1"/>
  <c r="M25" i="7" s="1"/>
  <c r="M23" i="7" a="1"/>
  <c r="M23" i="7" s="1"/>
  <c r="M22" i="7" a="1"/>
  <c r="M22" i="7" s="1"/>
  <c r="M21" i="7" a="1"/>
  <c r="M21" i="7" s="1"/>
  <c r="M20" i="7" a="1"/>
  <c r="M20" i="7" s="1"/>
  <c r="C110" i="6" l="1"/>
  <c r="E110" i="6" s="1"/>
  <c r="C160" i="6"/>
  <c r="C159" i="6"/>
  <c r="D159" i="6"/>
  <c r="D160" i="6"/>
  <c r="F110" i="6" l="1"/>
  <c r="L41" i="7" s="1"/>
  <c r="L30"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<sst xmlns="http://schemas.openxmlformats.org/spreadsheetml/2006/main" count="349" uniqueCount="238">
  <si>
    <t>Man</t>
    <phoneticPr fontId="1"/>
  </si>
  <si>
    <t>Machine</t>
    <phoneticPr fontId="1"/>
  </si>
  <si>
    <t>Method</t>
    <phoneticPr fontId="1"/>
  </si>
  <si>
    <t>Material</t>
    <phoneticPr fontId="1"/>
  </si>
  <si>
    <t>Money</t>
    <phoneticPr fontId="1"/>
  </si>
  <si>
    <t>5M</t>
    <phoneticPr fontId="1"/>
  </si>
  <si>
    <t>Product</t>
    <phoneticPr fontId="1"/>
  </si>
  <si>
    <t>Price</t>
    <phoneticPr fontId="1"/>
  </si>
  <si>
    <t>Place</t>
    <phoneticPr fontId="1"/>
  </si>
  <si>
    <t>Promotion</t>
    <phoneticPr fontId="1"/>
  </si>
  <si>
    <t>4P</t>
    <phoneticPr fontId="1"/>
  </si>
  <si>
    <t>ヒト</t>
  </si>
  <si>
    <t>モノ</t>
  </si>
  <si>
    <t>カネ</t>
  </si>
  <si>
    <t>情報</t>
  </si>
  <si>
    <t>時間</t>
  </si>
  <si>
    <t>システム</t>
  </si>
  <si>
    <t>環境</t>
  </si>
  <si>
    <t>〇</t>
    <phoneticPr fontId="1"/>
  </si>
  <si>
    <t>人</t>
    <phoneticPr fontId="1"/>
  </si>
  <si>
    <t>機械</t>
    <phoneticPr fontId="1"/>
  </si>
  <si>
    <t>材料</t>
    <phoneticPr fontId="1"/>
  </si>
  <si>
    <t>方法</t>
    <phoneticPr fontId="1"/>
  </si>
  <si>
    <t>測定</t>
    <phoneticPr fontId="1"/>
  </si>
  <si>
    <t>製品</t>
    <phoneticPr fontId="1"/>
  </si>
  <si>
    <t>流通</t>
    <phoneticPr fontId="1"/>
  </si>
  <si>
    <t>価格</t>
    <phoneticPr fontId="1"/>
  </si>
  <si>
    <t>特定の人にしかできない仕事が多い（属人化）</t>
  </si>
  <si>
    <t>管理職が育っておらず、育成の仕組みがない</t>
  </si>
  <si>
    <t>世代間ギャップで意見が噛み合わない</t>
  </si>
  <si>
    <t>ベテランの知識が引き継がれていない</t>
  </si>
  <si>
    <t>若手社員がすぐに辞めてしまう</t>
  </si>
  <si>
    <t>部署間のコミュニケーションが薄い</t>
  </si>
  <si>
    <t>会議で発言が偏る・活発にならない</t>
  </si>
  <si>
    <t>上司・部下の信頼関係に課題を感じる</t>
  </si>
  <si>
    <t>評価制度に納得感がない</t>
  </si>
  <si>
    <t>リーダー候補が見当たらない</t>
  </si>
  <si>
    <t>備品や工具の管理が曖昧</t>
  </si>
  <si>
    <t>書類や資料が散乱しており探すのに時間がかかる</t>
  </si>
  <si>
    <t>会議室や作業場所が使いづらい・狭い</t>
  </si>
  <si>
    <t>在庫の過不足が頻発している</t>
  </si>
  <si>
    <t>レイアウトが非効率で動線が悪い</t>
  </si>
  <si>
    <t>整備・清掃・点検が属人的でルールがない</t>
  </si>
  <si>
    <t>オフィスや倉庫が老朽化している</t>
  </si>
  <si>
    <t>売上や利益の管理がざっくりしている</t>
  </si>
  <si>
    <t>原価や粗利の感覚が薄い</t>
  </si>
  <si>
    <t>計画（予算）と実績の管理がされていない</t>
  </si>
  <si>
    <t>固定費の見直しができていない</t>
  </si>
  <si>
    <t>価格設定の根拠が曖昧</t>
  </si>
  <si>
    <t>設備や人材への投資判断に迷いがある</t>
  </si>
  <si>
    <t>報告・連絡・相談がうまく機能していない</t>
  </si>
  <si>
    <t>情報の引き継ぎが個人メモ頼り</t>
  </si>
  <si>
    <t>会議の議事録が残っていない／形式だけ</t>
  </si>
  <si>
    <t>現場の情報が経営層まで届いていない</t>
  </si>
  <si>
    <t>社内ルールが紙・口頭でしか伝わっていない</t>
  </si>
  <si>
    <t>書類作成がバラバラでフォーマットが統一されていない</t>
  </si>
  <si>
    <t>重要な書類や情報がどこにあるか分からない</t>
  </si>
  <si>
    <t>外注先や顧客とのやり取りが属人的</t>
  </si>
  <si>
    <t>チャットやメールの使い分けが統一されていない</t>
  </si>
  <si>
    <t>無駄な会議が多いと感じる</t>
  </si>
  <si>
    <t>日々の業務に追われ、改善が後回しになる</t>
  </si>
  <si>
    <t>納期や締切が守られない／守らせづらい</t>
  </si>
  <si>
    <t>書類作成や集計に時間がかかる</t>
  </si>
  <si>
    <t>作業の優先順位が曖昧で迷う</t>
  </si>
  <si>
    <t>人によって処理時間がバラバラ</t>
  </si>
  <si>
    <t>残業が慢性化している</t>
  </si>
  <si>
    <t>休暇が取りづらい空気がある</t>
  </si>
  <si>
    <t>紙の業務が多く、デジタル化が進まない</t>
  </si>
  <si>
    <t>Excelファイルが乱立していて管理が煩雑</t>
  </si>
  <si>
    <t>ツールが多すぎて活用しきれていない</t>
  </si>
  <si>
    <t>システムを導入したが定着していない</t>
  </si>
  <si>
    <t>ChatGPTなどのAI活用に興味はあるが不安もある</t>
  </si>
  <si>
    <t>メールとLINE、電話が混在して連絡ミスが起きやすい</t>
  </si>
  <si>
    <t>Google Workspaceなどの活用ができていない</t>
  </si>
  <si>
    <t>ITが得意な人に業務が集中しがち</t>
  </si>
  <si>
    <t>アカウント管理やパスワードの運用が雑</t>
  </si>
  <si>
    <t>サイバーリスクやセキュリティ対策に不安がある</t>
  </si>
  <si>
    <t>BCP（災害対策など）の整備が手つかず</t>
  </si>
  <si>
    <t>経営理念や方針が現場に浸透していない</t>
  </si>
  <si>
    <t>SDGsやCSRへの取り組みが遅れている</t>
  </si>
  <si>
    <t>持続可能性や脱炭素の視点がない</t>
  </si>
  <si>
    <t>顧客からの問い合わせ対応にバラつきがある</t>
  </si>
  <si>
    <t>倫理・コンプライアンスの教育がされていない</t>
  </si>
  <si>
    <t>安全管理・災害時対応マニュアルがない</t>
  </si>
  <si>
    <t>外部との契約書や覚書が整備されていない</t>
  </si>
  <si>
    <t>組織文化として“やりっぱなし”が多い</t>
  </si>
  <si>
    <t>全体的に「やらなきゃと思いつつ後回し」が多い</t>
  </si>
  <si>
    <t>プロ
モーション</t>
    <phoneticPr fontId="1"/>
  </si>
  <si>
    <t>現場改善・マネジメント支援に有効です</t>
    <phoneticPr fontId="1"/>
  </si>
  <si>
    <t>製造業や業務分析で使われるます</t>
    <phoneticPr fontId="1"/>
  </si>
  <si>
    <t>7つの経営資源</t>
    <phoneticPr fontId="1"/>
  </si>
  <si>
    <t>マーケティング、事業戦略向け</t>
    <phoneticPr fontId="1"/>
  </si>
  <si>
    <t>分析結果</t>
    <rPh sb="0" eb="2">
      <t>ブンセキ</t>
    </rPh>
    <rPh sb="2" eb="4">
      <t>ケッカ</t>
    </rPh>
    <phoneticPr fontId="1"/>
  </si>
  <si>
    <t>ヒト</t>
    <phoneticPr fontId="1"/>
  </si>
  <si>
    <t>モノ</t>
    <phoneticPr fontId="1"/>
  </si>
  <si>
    <t>環境</t>
    <phoneticPr fontId="1"/>
  </si>
  <si>
    <t>システム</t>
    <phoneticPr fontId="1"/>
  </si>
  <si>
    <t>時間</t>
    <phoneticPr fontId="1"/>
  </si>
  <si>
    <t>情報</t>
    <phoneticPr fontId="1"/>
  </si>
  <si>
    <t>カネ</t>
    <phoneticPr fontId="1"/>
  </si>
  <si>
    <t>御社の課題で当てはまる項目に〇をつけてください</t>
    <phoneticPr fontId="1"/>
  </si>
  <si>
    <t>●</t>
  </si>
  <si>
    <t>・道具</t>
    <phoneticPr fontId="1"/>
  </si>
  <si>
    <t>・環境</t>
    <phoneticPr fontId="1"/>
  </si>
  <si>
    <t>・物理</t>
    <phoneticPr fontId="1"/>
  </si>
  <si>
    <t>・管理</t>
    <phoneticPr fontId="1"/>
  </si>
  <si>
    <t>・投資</t>
    <phoneticPr fontId="1"/>
  </si>
  <si>
    <t>・数値</t>
    <phoneticPr fontId="1"/>
  </si>
  <si>
    <t>・記録</t>
    <phoneticPr fontId="1"/>
  </si>
  <si>
    <t>・共有</t>
  </si>
  <si>
    <t>・伝達</t>
    <phoneticPr fontId="1"/>
  </si>
  <si>
    <t>・効率</t>
    <phoneticPr fontId="1"/>
  </si>
  <si>
    <t>・優先順位</t>
    <phoneticPr fontId="1"/>
  </si>
  <si>
    <t>・業務フロー</t>
    <phoneticPr fontId="1"/>
  </si>
  <si>
    <t>・デジタル化</t>
    <phoneticPr fontId="1"/>
  </si>
  <si>
    <t>・ツール</t>
    <phoneticPr fontId="1"/>
  </si>
  <si>
    <t>・文化</t>
    <phoneticPr fontId="1"/>
  </si>
  <si>
    <t>・リスク</t>
    <phoneticPr fontId="1"/>
  </si>
  <si>
    <t>・方針</t>
    <phoneticPr fontId="1"/>
  </si>
  <si>
    <t>対策案</t>
    <rPh sb="0" eb="2">
      <t>タイサク</t>
    </rPh>
    <rPh sb="2" eb="3">
      <t>アン</t>
    </rPh>
    <phoneticPr fontId="1"/>
  </si>
  <si>
    <t>資源別</t>
    <rPh sb="0" eb="2">
      <t>シゲン</t>
    </rPh>
    <rPh sb="2" eb="3">
      <t>ベツ</t>
    </rPh>
    <phoneticPr fontId="1"/>
  </si>
  <si>
    <t>右に分析結果が表示されます</t>
    <rPh sb="0" eb="1">
      <t>ミギ</t>
    </rPh>
    <rPh sb="2" eb="4">
      <t>ブンセキ</t>
    </rPh>
    <rPh sb="4" eb="6">
      <t>ケッカ</t>
    </rPh>
    <rPh sb="7" eb="9">
      <t>ヒョウジ</t>
    </rPh>
    <phoneticPr fontId="1"/>
  </si>
  <si>
    <t>Q.　思い当たりますか？</t>
    <rPh sb="3" eb="4">
      <t>オモ</t>
    </rPh>
    <rPh sb="5" eb="6">
      <t>ア</t>
    </rPh>
    <phoneticPr fontId="1"/>
  </si>
  <si>
    <t>↓</t>
    <phoneticPr fontId="1"/>
  </si>
  <si>
    <t>御社の経営の一助やヒントになれば幸いです。</t>
    <rPh sb="0" eb="2">
      <t>オンシャ</t>
    </rPh>
    <rPh sb="3" eb="5">
      <t>ケイエイ</t>
    </rPh>
    <rPh sb="6" eb="8">
      <t>イチジョ</t>
    </rPh>
    <rPh sb="16" eb="17">
      <t>サイワ</t>
    </rPh>
    <phoneticPr fontId="1"/>
  </si>
  <si>
    <t>1位スコア</t>
    <phoneticPr fontId="1"/>
  </si>
  <si>
    <t>2位スコア</t>
    <phoneticPr fontId="1"/>
  </si>
  <si>
    <t>2位分類名</t>
    <phoneticPr fontId="1"/>
  </si>
  <si>
    <t>1位分類名</t>
    <phoneticPr fontId="1"/>
  </si>
  <si>
    <t>ヒト × カネ</t>
  </si>
  <si>
    <t>ヒト × 情報</t>
  </si>
  <si>
    <t>ヒト × 時間</t>
  </si>
  <si>
    <t>ヒト × システム</t>
  </si>
  <si>
    <t>ヒト × 環境</t>
  </si>
  <si>
    <t>モノ × カネ</t>
  </si>
  <si>
    <t>モノ × 情報</t>
  </si>
  <si>
    <t>モノ × 時間</t>
  </si>
  <si>
    <t>モノ × システム</t>
  </si>
  <si>
    <t>モノ × 環境</t>
  </si>
  <si>
    <t>カネ × 情報</t>
  </si>
  <si>
    <t>カネ × 時間</t>
  </si>
  <si>
    <t>カネ × システム</t>
  </si>
  <si>
    <t>カネ × 環境</t>
  </si>
  <si>
    <t>情報 × 時間</t>
  </si>
  <si>
    <t>情報 × システム</t>
  </si>
  <si>
    <t>情報 × 環境</t>
  </si>
  <si>
    <t>時間 × システム</t>
  </si>
  <si>
    <t>時間 × 環境</t>
  </si>
  <si>
    <t>ヒト × モノ</t>
    <phoneticPr fontId="1"/>
  </si>
  <si>
    <t>→</t>
    <phoneticPr fontId="1"/>
  </si>
  <si>
    <t>傾向</t>
    <rPh sb="0" eb="2">
      <t>ケイコウ</t>
    </rPh>
    <phoneticPr fontId="1"/>
  </si>
  <si>
    <t>対策案</t>
    <phoneticPr fontId="1"/>
  </si>
  <si>
    <t>傾向</t>
    <phoneticPr fontId="1"/>
  </si>
  <si>
    <t>「属人化」と「現場の煩雑さ」を同時に解消するには、業務の見える化・手順書化と併せて、物理的環境の整備が不可欠です。作業導線の見直し、使うものの定位置管理、チーム共有の備品リスト作成など、まずは小さな習慣からルール化をはじめましょう。</t>
  </si>
  <si>
    <t>現場の業務が特定の人に集中している状態に加え、備品や作業環境の整理整頓が行き届いていないことが、業務負荷や非効率を助長しています。共有スペースや道具の管理が個人任せになることで、探し物や二重管理が日常化し、全体の作業スピードや正確性にも影響を与えている可能性があります。</t>
  </si>
  <si>
    <t>株式会社 Inturboコンサルティング</t>
    <phoneticPr fontId="1"/>
  </si>
  <si>
    <t xml:space="preserve">
https://www.inturbo.jp/</t>
    <phoneticPr fontId="1"/>
  </si>
  <si>
    <t>「攻め」の営業に強みを持つ社長様へ。</t>
    <phoneticPr fontId="1"/>
  </si>
  <si>
    <t>その力をさらに発揮できるよう、</t>
    <phoneticPr fontId="1"/>
  </si>
  <si>
    <t>私たちは「守り」を支えます。</t>
    <phoneticPr fontId="1"/>
  </si>
  <si>
    <t>私たちは現場に入る伴走型コンサルティングです</t>
    <phoneticPr fontId="1"/>
  </si>
  <si>
    <t>アーバンネット日本橋二丁目ビル　10階 1001号室</t>
    <phoneticPr fontId="1"/>
  </si>
  <si>
    <t>東京都中央区日本橋2－1－3</t>
    <phoneticPr fontId="1"/>
  </si>
  <si>
    <t>社歌</t>
    <rPh sb="0" eb="2">
      <t>シャカ</t>
    </rPh>
    <phoneticPr fontId="1"/>
  </si>
  <si>
    <t>ホームページ</t>
    <phoneticPr fontId="1"/>
  </si>
  <si>
    <t>代表取締役　三浦 哲（Satoru Miura）</t>
    <phoneticPr fontId="1"/>
  </si>
  <si>
    <t>▶</t>
    <phoneticPr fontId="1"/>
  </si>
  <si>
    <t>・人材</t>
    <rPh sb="1" eb="3">
      <t>ジンザイ</t>
    </rPh>
    <phoneticPr fontId="1"/>
  </si>
  <si>
    <t>・管理</t>
    <rPh sb="1" eb="3">
      <t>カンリ</t>
    </rPh>
    <phoneticPr fontId="1"/>
  </si>
  <si>
    <t>・育成</t>
    <rPh sb="1" eb="3">
      <t>イクセイ</t>
    </rPh>
    <phoneticPr fontId="1"/>
  </si>
  <si>
    <t>・DX</t>
    <phoneticPr fontId="1"/>
  </si>
  <si>
    <t>7つの
経営資源の視点</t>
    <rPh sb="9" eb="11">
      <t>シテン</t>
    </rPh>
    <phoneticPr fontId="1"/>
  </si>
  <si>
    <t>現場で特定の人に依存した業務運用が続く中で、収支管理や原価把握といった数値面の管理も不十分な状態が重なり、組織全体の経営判断にズレが生じている可能性があります。人の感覚や経験に依存する判断が強まり、改善活動や戦略立案の遅れにもつながりやすい構造です。</t>
  </si>
  <si>
    <t>業務の役割分担と並行して、会計や収支の“可視化”を小さく始めることが重要です。部門別の損益確認や、簡易な数値共有（例：月次報告会）など、数字が共通言語として扱われる土壌を整えることで、「人」と「数字」の両軸で意思決定の精度を上げていきましょう。</t>
  </si>
  <si>
    <t>業務が一部の人に偏っている状況において、情報の記録・共有体制が整っていないと、業務知識や判断基準が属人化しやすく、誰かが不在になるだけで業務が止まるという事態が起こりがちです。情報の流れが見えず、聞かなければわからない状態は、組織の成長を阻む大きな壁となります。</t>
  </si>
  <si>
    <t>まずは業務手順や連絡フローの“言語化”から取り組みましょう。議事録・日報・マニュアルなどの記録媒体を形式統一し、必要な情報が「探さなくても出てくる」状態を目指します。Chatツールや共有フォルダの活用を通じて、“人に聞かなくてもわかる仕組み”をつくることが鍵です。</t>
  </si>
  <si>
    <t>業務負荷が特定の人に集中している状態で、時間的な余裕がなく、改善や育成に割く余地が生まれにくい状況です。非効率な作業が放置され、いつまでも忙しいが成果が見えない状態に陥ってしまうと、現場に疲弊感やあきらめが広がっていきます。</t>
  </si>
  <si>
    <t>時間の使い方を見える化し、業務を“整理・縮小・再配分”する仕組みを導入しましょう。タスクの所要時間を測定し、集中時間・中断時間を切り分けて整理することで、負荷の偏りを数値で可視化できます。役割見直しと合わせて、時間の配分にも意識を向ける文化づくりが重要です。</t>
  </si>
  <si>
    <t>属人化が進む一方で、業務の仕組み化やデジタル化が進んでいない状況では、効率化も標準化も困難になります。業務のやり方が人によって異なり、トラブルや確認漏れが起こっても原因追及や再発防止が難しく、属人性と非効率が相互に悪循環を生んでいます。</t>
  </si>
  <si>
    <t>アナログ業務の一部をデジタルに置き換えることから始めましょう。例えば、紙のチェックリストをGoogleフォームで入力式に変える、報告書を共有フォルダで管理するなど、属人業務を“仕組み”に移していくことで、定着性と再現性が格段に高まります。</t>
  </si>
  <si>
    <t>人材の活用に課題を抱える中で、組織文化や価値観が曖昧なままだと、育成や定着が進まず、優秀な人ほど離れていくリスクがあります。ルールが人によって違う、目的が不明瞭、挑戦しても評価されないなど、“曖昧な空気”が人の成長を妨げます。</t>
  </si>
  <si>
    <t>育成・評価・方針に一貫性を持たせ、「どう働けばよいか」を誰もが理解できる状態を作ることが重要です。行動指針・クレド・評価軸などを言語化し、浸透の仕掛け（朝礼で読み上げ・チェックリスト活用など）と合わせて運用することで、“文化が支える育成”が機能します。</t>
  </si>
  <si>
    <t>予算や収支の数字が関係者に共有されておらず、情報の精度や解像度にもばらつきがあると、経営判断が感覚頼りになり、意思決定の質が低下します。現場では「知らされていない」「勝手に決まった」と感じやすく、連携不足や不信感が生まれやすい状況です。</t>
  </si>
  <si>
    <t>財務情報は最小限でも「見せる」「伝える」ことが重要です。月次や四半期での収支推移を簡易にまとめ、全社または部門単位で共有しましょう。数値に補足コメントを加えることで、「事実＋解釈」がセットで伝わるため、現場の納得感と一体感が高まります。</t>
  </si>
  <si>
    <t>コストと時間の両方が“見えない管理”で放置されていると、どこに無駄があるのか判断できず、改善施策も場当たり的になります。特に残業や待機時間が常態化している現場では、金も時間も削減しづらく、疲弊と非効率が蓄積していきます。</t>
  </si>
  <si>
    <t>まずは「時間＝コスト」という共通認識を持ちましょう。作業ごとの標準工数を設定し、実績とのギャップを定量的に可視化することが重要です。加えて、非稼働時間や移動時間の棚卸しを通じて、削減・再配分すべき時間帯を特定し、原価改善へとつなげましょう。</t>
  </si>
  <si>
    <t>管理業務の煩雑さや二重入力が多く、業務効率の低下が人件費や外注費の増加につながっているケースがあります。現場では「誰がやるか」「どこに入力するか」が曖昧になり、ツールを使いこなせず逆に業務量が増える悪循環も見られます。</t>
  </si>
  <si>
    <t>帳票や台帳をシステムに統合し、入力・確認・集計の3ステップを自動化または簡略化しましょう。部門別の運用ルールを整備し、最低限の教育で使える仕組みにすることで、人的リソースの最適化と経費削減を両立させることができます。</t>
  </si>
  <si>
    <t>お金の流れや意思決定の基準が曖昧な状態では、誰がどこまで責任を負うのかが見えづらくなり、投資判断や支出ルールに一貫性がなくなりがちです。特に文化的に「空気で決める」「上が決める」が強いと、現場の納得感や実行力に影響します。</t>
  </si>
  <si>
    <t>まずは最小限の支出ルール（例：購入金額の承認フローや予算上限）を設け、誰が何を決めるかを明確にしましょう。財務の透明性と文化的な納得感の両立を意識し、目的や背景もセットで共有することで、判断の質と一貫性が高まります。</t>
  </si>
  <si>
    <t>必要な情報が手元にない、または探すのに時間がかかる状況は、生産性を大きく損なう要因となります。特に報告書や過去の資料が散逸していたり、更新されないまま放置されていると、作業がやり直しになったり、判断の遅れにもつながります。</t>
  </si>
  <si>
    <t>業務に必要な情報の所在・形式・更新頻度を整理し、「探さなくても届く」仕組みを整備しましょう。文書管理ルールの統一や検索性の向上、通知機能の活用などにより、情報が時間を奪う構造から「時間を生む」仕組みへ転換させることが可能です。</t>
  </si>
  <si>
    <t>紙・口頭・Excelといった複数の媒体で情報が管理されている場合、更新のズレや内容の食い違いが発生しやすく、属人化とミスの温床になります。現場では「どれが正か分からない」「記入忘れが多い」といった声が上がることも少なくありません。</t>
  </si>
  <si>
    <t>情報の一元管理を進め、全員が同じ画面・同じ数値を確認できる環境を整えましょう。共有フォルダの構造見直し、クラウドツールの導入、アクセス権の整備などを通じて、「使いやすく・壊れにくい仕組み」を作ることが、情報トラブルの未然防止につながります。</t>
  </si>
  <si>
    <t>職場における情報共有の空気が閉鎖的で、「言わなくても分かる」「言っても変わらない」といった風土が強い場合、誤解や不信感が積み重なり、組織内コミュニケーションの質が下がります。情報が届かないのではなく、伝えない構造が問題です。</t>
  </si>
  <si>
    <t>「何を・いつ・どのように伝えるか」を共通言語化し、伝達責任を明確にする文化を醸成しましょう。例えば朝礼・週報・回覧などを公式な手段とし、メッセージ性の強い情報は言語化・文書化することで、「言った・言わない」を減らす環境を整備します。</t>
  </si>
  <si>
    <t>繰り返し作業や確認業務に多くの時間がかかっている場合、その作業が“仕組み化されていない”サインである可能性があります。特にメール・紙・転記など手間がかかる業務が多いと、時間も人手も無駄に消費されてしまいます。</t>
  </si>
  <si>
    <t>定型業務こそツール化の余地があります。自動集計フォーム、定型テンプレート、通知の自動化などを導入し、作業時間の“短縮”と“漏れ防止”を同時に達成しましょう。現場が実感しやすい「効率化の成功体験」がシステム定着の鍵となります。</t>
  </si>
  <si>
    <t>常に時間が足りない状態が続いている場合、単なる業務量の問題ではなく、“今やるべきでないこと”が多すぎる可能性があります。優先順位が曖昧なままタスクを抱え込み、後手対応・未完了タスクの山が日常になっているケースが目立ちます。</t>
  </si>
  <si>
    <t>「今週やらないこと」を明確に定義するなど、優先度をベースにした業務設計が不可欠です。ToDoの可視化や週次の時間予算を設定することで、先送りや迷いを防ぎます。環境面では、集中できる場所・時間帯の確保も生産性向上に寄与します。</t>
  </si>
  <si>
    <t>Vlook用</t>
    <rPh sb="5" eb="6">
      <t>ヨウ</t>
    </rPh>
    <phoneticPr fontId="1"/>
  </si>
  <si>
    <t>設備や備品に対する投資が場当たり的で、コスト管理の視点が欠けている場合、目に見えない維持費や非効率な運用が蓄積し、収益を圧迫する構造が生まれます。とくに在庫過多や遊休設備、重複購入などが発生している場合は、日常の管理レベルで見直しが必要な兆候です。</t>
    <phoneticPr fontId="1"/>
  </si>
  <si>
    <t>まずは全設備・備品の棚卸しと、コストの見える化を同時に行いましょう。保管場所の最適化、在庫の適正化、予算管理といった視点から“持たない選択”も含めて、運用の効率性を高めることが重要です。減らしても回る現場の仕組みを目指します。</t>
    <phoneticPr fontId="1"/>
  </si>
  <si>
    <t>モノの配置や管理方法に関するルールが不明確な状態では、探し物の発生や持ち出しトラブルが頻発し、情報のやりとりにも支障をきたします。結果的に、誰かに確認しないと使えない、戻し場所が分からないといった状態が慢性化し、無駄な時間とストレスが発生しています。</t>
    <phoneticPr fontId="1"/>
  </si>
  <si>
    <t>整理整頓の徹底とあわせて、“モノの情報”の共有が重要です。ラベル・色分け・場所ごとの写真マニュアルなど視覚的な管理を整備し、備品リストや配置図をデジタル共有するなど、誰でも迷わず使える・戻せる仕組みを構築しましょう。</t>
    <phoneticPr fontId="1"/>
  </si>
  <si>
    <t>道具や備品の配置が非効率な場合、業務のたびに無駄な移動や段取りのズレが生じ、作業時間が増大する原因になります。また、準備や片付けに時間がかかる構造のまま放置されていると、急な対応やトラブル発生時の対応力にも大きな差が生まれます。</t>
    <phoneticPr fontId="1"/>
  </si>
  <si>
    <t>レイアウトと動線を見直し、よく使うものほど手前・手近に、使用頻度と配置の合理性を一致させましょう。さらに、作業ごとの標準タイムを測定し、改善余地を定量的に把握することが、時間短縮と段取り改善の第一歩になります。</t>
    <phoneticPr fontId="1"/>
  </si>
  <si>
    <t>設備や備品の管理と、システムによる業務管理の連携が取れていないと、現場の運用がバラバラになり、入力ミスや二重登録が起きやすくなります。例えば、紙の在庫帳簿とExcelの管理ファイルが併存しているなど、複数系統の管理が混乱を生んでいる状態です。</t>
    <phoneticPr fontId="1"/>
  </si>
  <si>
    <t>まずはアナログ管理の棚卸しを行い、どの情報をどのツールに一本化するかを決定します。「モノの出入りは全てシステムで処理」など、業務の起点となる部分を明確にし、現場で混乱が起きないようマニュアル整備と教育も同時に行いましょう。</t>
    <phoneticPr fontId="1"/>
  </si>
  <si>
    <t>整理整頓がされていない現場環境では、業務効率の低下だけでなく、安全性のリスクや、職場の雰囲気悪化にも直結します。モノが乱雑に置かれている職場では、「誰が何をどこまでやるか」が曖昧になりやすく、責任の所在も不明確になります。</t>
    <phoneticPr fontId="1"/>
  </si>
  <si>
    <t>まずは“片付いた状態”の基準を写真や図解で明確化し、日々の維持管理を仕組み化しましょう。5S活動に代表される整理・整頓・清掃の取組を、単なる美化活動ではなく「誰でも安全に作業できる環境づくり」として定義し直し、習慣化することが効果的です。</t>
    <phoneticPr fontId="1"/>
  </si>
  <si>
    <t>太枠の当てはまる項目に
〇を選択してください</t>
    <rPh sb="0" eb="1">
      <t>フト</t>
    </rPh>
    <rPh sb="1" eb="2">
      <t>ワク</t>
    </rPh>
    <rPh sb="3" eb="4">
      <t>ア</t>
    </rPh>
    <rPh sb="8" eb="10">
      <t>コウモク</t>
    </rPh>
    <rPh sb="14" eb="16">
      <t>センタク</t>
    </rPh>
    <phoneticPr fontId="1"/>
  </si>
  <si>
    <t>システム × 環境</t>
    <phoneticPr fontId="1"/>
  </si>
  <si>
    <t>業務システムやツールが実態に合っていないと、現場で使われず“形骸化”し、結局アナログなやり方に戻る現象が発生します。現場の温度感や文化が伴っていないまま導入されたツールは、「面倒」「やらされ感」が強まり、定着しません。ツールの導入目的や活用価値が共有されていないことで、システムが“負担”として受け止められる状況に陥っている可能性があります。</t>
    <phoneticPr fontId="1"/>
  </si>
  <si>
    <t>システム導入の前に、“現場の納得感”と“合意形成”を意識した段階設計が重要です。使いやすさ・工数・目的の説明を丁寧に行い、まずは成功事例を小さくつくることで、「自分たちで変えていける」という実感をもたらす支援体制が求められます。また、ツール活用が評価や改善提案につながる環境を整えることが、定着と浸透のカギとなります。</t>
    <phoneticPr fontId="1"/>
  </si>
  <si>
    <t>のびしろ発見シート</t>
    <phoneticPr fontId="1"/>
  </si>
  <si>
    <t>　</t>
  </si>
  <si>
    <t>モノ × ヒト</t>
  </si>
  <si>
    <t>カネ × ヒト</t>
  </si>
  <si>
    <t>情報 × ヒト</t>
  </si>
  <si>
    <t>時間 × ヒト</t>
  </si>
  <si>
    <t>システム × ヒト</t>
  </si>
  <si>
    <t>環境 × ヒト</t>
  </si>
  <si>
    <t>カネ × モノ</t>
  </si>
  <si>
    <t>情報 × モノ</t>
  </si>
  <si>
    <t>時間 × モノ</t>
  </si>
  <si>
    <t>システム × モノ</t>
  </si>
  <si>
    <t>環境 × モノ</t>
  </si>
  <si>
    <t>情報 × カネ</t>
  </si>
  <si>
    <t>時間 × カネ</t>
  </si>
  <si>
    <t>システム × カネ</t>
  </si>
  <si>
    <t>環境 × カネ</t>
  </si>
  <si>
    <t>時間 × 情報</t>
  </si>
  <si>
    <t>システム × 情報</t>
  </si>
  <si>
    <t>環境 × 情報</t>
  </si>
  <si>
    <t>システム × 時間</t>
  </si>
  <si>
    <t>環境 × 時間</t>
  </si>
  <si>
    <t>環境 × システム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</si>
</sst>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ggge&quot;年&quot;m&quot;月&quot;d&quot;日&quot;;@" x16r2:formatCode16="[$-ja-JP-x-gannen]ggge&quot;年&quot;m&quot;月&quot;d&quot;日&quot;;@"/>
    <numFmt numFmtId="177" formatCode="0_ "/>
  </numFmts>
  <fonts count="26" x14ac:knownFonts="1">
    <font>
      <sz val="11"/>
      <color theme="1"/>
      <name val="游ゴシック"/>
      <family val="2"/>
      <charset val="128"/>
      <scheme val="minor"/>
    </font>
    <font>
      <sz val="6"/>
      <name val="游ゴシック"/>
      <family val="2"/>
      <charset val="128"/>
      <scheme val="minor"/>
    </font>
    <font>
      <sz val="9"/>
      <color theme="1"/>
      <name val="Meiryo UI"/>
      <family val="2"/>
      <charset val="128"/>
    </font>
    <font>
      <sz val="9"/>
      <color theme="1"/>
      <name val="游ゴシック"/>
      <family val="2"/>
      <charset val="128"/>
      <scheme val="minor"/>
    </font>
    <font>
      <sz val="6"/>
      <color theme="1"/>
      <name val="游ゴシック"/>
      <family val="2"/>
      <charset val="128"/>
      <scheme val="minor"/>
    </font>
    <font>
      <sz val="12"/>
      <color theme="1"/>
      <name val="游ゴシック"/>
      <family val="3"/>
      <charset val="128"/>
      <scheme val="minor"/>
    </font>
    <font>
      <sz val="14"/>
      <color theme="1"/>
      <name val="游ゴシック"/>
      <family val="3"/>
      <charset val="128"/>
      <scheme val="minor"/>
    </font>
    <font>
      <b/>
      <sz val="11"/>
      <color theme="1"/>
      <name val="游ゴシック"/>
      <family val="3"/>
      <charset val="128"/>
      <scheme val="minor"/>
    </font>
    <font>
      <b/>
      <sz val="18"/>
      <color theme="1"/>
      <name val="游ゴシック"/>
      <family val="3"/>
      <charset val="128"/>
      <scheme val="minor"/>
    </font>
    <font>
      <b/>
      <sz val="20"/>
      <color theme="0"/>
      <name val="游ゴシック"/>
      <family val="3"/>
      <charset val="128"/>
      <scheme val="minor"/>
    </font>
    <font>
      <b/>
      <sz val="18"/>
      <color theme="0"/>
      <name val="游ゴシック"/>
      <family val="3"/>
      <charset val="128"/>
      <scheme val="minor"/>
    </font>
    <font>
      <sz val="11"/>
      <color theme="7" tint="-0.499984740745262"/>
      <name val="游ゴシック"/>
      <family val="2"/>
      <charset val="128"/>
      <scheme val="minor"/>
    </font>
    <font>
      <sz val="11"/>
      <color theme="7" tint="-0.499984740745262"/>
      <name val="游ゴシック"/>
      <family val="3"/>
      <charset val="128"/>
      <scheme val="minor"/>
    </font>
    <font>
      <b/>
      <sz val="9"/>
      <color theme="7" tint="0.39997558519241921"/>
      <name val="游ゴシック"/>
      <family val="3"/>
      <charset val="128"/>
      <scheme val="minor"/>
    </font>
    <font>
      <b/>
      <sz val="14"/>
      <name val="游ゴシック"/>
      <family val="3"/>
      <charset val="128"/>
      <scheme val="minor"/>
    </font>
    <font>
      <sz val="22"/>
      <color theme="1"/>
      <name val="HGP創英角ｺﾞｼｯｸUB"/>
      <family val="3"/>
      <charset val="128"/>
    </font>
    <font>
      <sz val="11"/>
      <name val="游ゴシック"/>
      <family val="3"/>
      <charset val="128"/>
      <scheme val="minor"/>
    </font>
    <font>
      <sz val="11"/>
      <color theme="1"/>
      <name val="游ゴシック"/>
      <family val="3"/>
      <charset val="128"/>
      <scheme val="minor"/>
    </font>
    <font>
      <b/>
      <sz val="14"/>
      <color theme="7" tint="-0.499984740745262"/>
      <name val="游ゴシック"/>
      <family val="3"/>
      <charset val="128"/>
      <scheme val="minor"/>
    </font>
    <font>
      <sz val="11"/>
      <color theme="7" tint="-0.249977111117893"/>
      <name val="游ゴシック"/>
      <family val="2"/>
      <charset val="128"/>
      <scheme val="minor"/>
    </font>
    <font>
      <b/>
      <sz val="24"/>
      <color theme="7" tint="-0.499984740745262"/>
      <name val="游ゴシック"/>
      <family val="3"/>
      <charset val="128"/>
      <scheme val="minor"/>
    </font>
    <font>
      <b/>
      <sz val="18"/>
      <color theme="7" tint="-0.499984740745262"/>
      <name val="游ゴシック"/>
      <family val="3"/>
      <charset val="128"/>
      <scheme val="minor"/>
    </font>
    <font>
      <b/>
      <sz val="9"/>
      <color theme="1"/>
      <name val="游ゴシック"/>
      <family val="3"/>
      <charset val="128"/>
      <scheme val="minor"/>
    </font>
    <font>
      <b/>
      <sz val="16"/>
      <color theme="1"/>
      <name val="游ゴシック"/>
      <family val="3"/>
      <charset val="128"/>
      <scheme val="minor"/>
    </font>
    <font>
      <b/>
      <sz val="16"/>
      <color theme="7" tint="-0.499984740745262"/>
      <name val="游ゴシック"/>
      <family val="3"/>
      <charset val="128"/>
      <scheme val="minor"/>
    </font>
    <font>
      <sz val="13"/>
      <color theme="1"/>
      <name val="游ゴシック"/>
      <family val="2"/>
      <charset val="128"/>
      <scheme val="minor"/>
    </font>
  </fonts>
  <fills count="14">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1"/>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rgb="FFFAF3DA"/>
        <bgColor indexed="64"/>
      </patternFill>
    </fill>
    <fill>
      <patternFill patternType="solid">
        <fgColor theme="5"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499984740745262"/>
        <bgColor indexed="64"/>
      </patternFill>
    </fill>
    <fill>
      <patternFill patternType="solid">
        <fgColor theme="7" tint="0.59999389629810485"/>
        <bgColor indexed="64"/>
      </patternFill>
    </fill>
  </fills>
  <borders count="26">
    <border>
      <left/>
      <right/>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ck">
        <color theme="7" tint="-0.499984740745262"/>
      </bottom>
      <diagonal/>
    </border>
    <border>
      <left style="thin">
        <color theme="7" tint="-0.499984740745262"/>
      </left>
      <right/>
      <top style="thin">
        <color theme="7" tint="-0.499984740745262"/>
      </top>
      <bottom/>
      <diagonal/>
    </border>
    <border>
      <left/>
      <right/>
      <top style="thin">
        <color theme="7" tint="-0.499984740745262"/>
      </top>
      <bottom/>
      <diagonal/>
    </border>
    <border>
      <left/>
      <right style="thin">
        <color theme="7" tint="-0.499984740745262"/>
      </right>
      <top style="thin">
        <color theme="7" tint="-0.499984740745262"/>
      </top>
      <bottom/>
      <diagonal/>
    </border>
    <border>
      <left style="thin">
        <color theme="7" tint="-0.499984740745262"/>
      </left>
      <right/>
      <top/>
      <bottom/>
      <diagonal/>
    </border>
    <border>
      <left/>
      <right style="thin">
        <color theme="7" tint="-0.499984740745262"/>
      </right>
      <top/>
      <bottom/>
      <diagonal/>
    </border>
    <border>
      <left style="thin">
        <color theme="7" tint="-0.499984740745262"/>
      </left>
      <right/>
      <top/>
      <bottom style="thin">
        <color theme="7" tint="-0.499984740745262"/>
      </bottom>
      <diagonal/>
    </border>
    <border>
      <left/>
      <right/>
      <top/>
      <bottom style="thin">
        <color theme="7" tint="-0.499984740745262"/>
      </bottom>
      <diagonal/>
    </border>
    <border>
      <left/>
      <right style="thin">
        <color theme="7" tint="-0.499984740745262"/>
      </right>
      <top/>
      <bottom style="thin">
        <color theme="7" tint="-0.499984740745262"/>
      </bottom>
      <diagonal/>
    </border>
    <border>
      <left/>
      <right/>
      <top/>
      <bottom style="thin">
        <color theme="0" tint="-0.499984740745262"/>
      </bottom>
      <diagonal/>
    </border>
    <border>
      <left/>
      <right/>
      <top/>
      <bottom style="thin">
        <color theme="0" tint="-0.24994659260841701"/>
      </bottom>
      <diagonal/>
    </border>
    <border>
      <left style="thin">
        <color theme="0" tint="-0.24994659260841701"/>
      </left>
      <right/>
      <top/>
      <bottom/>
      <diagonal/>
    </border>
    <border>
      <left style="thin">
        <color theme="0" tint="-0.24994659260841701"/>
      </left>
      <right/>
      <top/>
      <bottom style="thin">
        <color theme="0" tint="-0.24994659260841701"/>
      </bottom>
      <diagonal/>
    </border>
    <border>
      <left style="thick">
        <color theme="1" tint="0.499984740745262"/>
      </left>
      <right style="thick">
        <color theme="1" tint="0.499984740745262"/>
      </right>
      <top style="thick">
        <color theme="1" tint="0.499984740745262"/>
      </top>
      <bottom/>
      <diagonal/>
    </border>
    <border>
      <left style="thick">
        <color theme="1" tint="0.499984740745262"/>
      </left>
      <right style="thick">
        <color theme="1" tint="0.499984740745262"/>
      </right>
      <top/>
      <bottom/>
      <diagonal/>
    </border>
    <border>
      <left style="thick">
        <color theme="1" tint="0.499984740745262"/>
      </left>
      <right style="thick">
        <color theme="1" tint="0.499984740745262"/>
      </right>
      <top/>
      <bottom style="thin">
        <color theme="0" tint="-0.24994659260841701"/>
      </bottom>
      <diagonal/>
    </border>
    <border>
      <left style="thick">
        <color theme="1" tint="0.499984740745262"/>
      </left>
      <right style="thick">
        <color theme="1" tint="0.499984740745262"/>
      </right>
      <top/>
      <bottom style="thick">
        <color theme="1" tint="0.499984740745262"/>
      </bottom>
      <diagonal/>
    </border>
  </borders>
  <cellStyleXfs count="2">
    <xf numFmtId="0" fontId="0" fillId="0" borderId="0">
      <alignment vertical="center"/>
    </xf>
    <xf numFmtId="0" fontId="2" fillId="0" borderId="0">
      <alignment vertical="center"/>
    </xf>
  </cellStyleXfs>
  <cellXfs count="110">
    <xf numFmtId="0" fontId="0" fillId="0" borderId="0" xfId="0">
      <alignment vertical="center"/>
    </xf>
    <xf numFmtId="0" fontId="0" fillId="0" borderId="1" xfId="0" applyBorder="1">
      <alignment vertical="center"/>
    </xf>
    <xf numFmtId="0" fontId="0" fillId="0" borderId="2" xfId="0" applyBorder="1">
      <alignment vertical="center"/>
    </xf>
    <xf numFmtId="0" fontId="0" fillId="0" borderId="4" xfId="0" applyBorder="1">
      <alignment vertical="center"/>
    </xf>
    <xf numFmtId="0" fontId="0" fillId="0" borderId="5" xfId="0" applyBorder="1">
      <alignment vertical="center"/>
    </xf>
    <xf numFmtId="0" fontId="0" fillId="0" borderId="0" xfId="0" applyAlignment="1">
      <alignment horizontal="right" vertical="center"/>
    </xf>
    <xf numFmtId="0" fontId="0" fillId="0" borderId="0" xfId="0"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shrinkToFit="1"/>
    </xf>
    <xf numFmtId="0" fontId="0" fillId="0" borderId="5" xfId="0" applyBorder="1" applyAlignment="1">
      <alignment horizontal="center" vertical="center" shrinkToFit="1"/>
    </xf>
    <xf numFmtId="0" fontId="0" fillId="0" borderId="6" xfId="0" applyBorder="1" applyAlignment="1">
      <alignment horizontal="center" vertical="center" shrinkToFit="1"/>
    </xf>
    <xf numFmtId="0" fontId="4" fillId="0" borderId="6" xfId="0" applyFont="1" applyBorder="1" applyAlignment="1">
      <alignment horizontal="center" vertical="center" wrapText="1" shrinkToFit="1"/>
    </xf>
    <xf numFmtId="0" fontId="0" fillId="0" borderId="2" xfId="0" applyBorder="1" applyAlignment="1">
      <alignment horizontal="center" vertical="center" shrinkToFit="1"/>
    </xf>
    <xf numFmtId="0" fontId="0" fillId="0" borderId="0" xfId="0" applyAlignment="1">
      <alignment horizontal="center" vertical="center" shrinkToFit="1"/>
    </xf>
    <xf numFmtId="0" fontId="0" fillId="0" borderId="3" xfId="0" applyBorder="1" applyAlignment="1">
      <alignment horizontal="center" vertical="center" shrinkToFit="1"/>
    </xf>
    <xf numFmtId="0" fontId="0" fillId="0" borderId="1"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6" xfId="0" applyFont="1" applyBorder="1" applyAlignment="1">
      <alignment horizontal="center" vertical="center" shrinkToFit="1"/>
    </xf>
    <xf numFmtId="0" fontId="5" fillId="0" borderId="2" xfId="0" applyFont="1" applyBorder="1">
      <alignment vertical="center"/>
    </xf>
    <xf numFmtId="0" fontId="5" fillId="0" borderId="4" xfId="0" applyFont="1" applyBorder="1">
      <alignment vertical="center"/>
    </xf>
    <xf numFmtId="0" fontId="5" fillId="7" borderId="2" xfId="0" applyFont="1" applyFill="1" applyBorder="1">
      <alignment vertical="center"/>
    </xf>
    <xf numFmtId="0" fontId="5" fillId="2" borderId="2" xfId="0" applyFont="1" applyFill="1" applyBorder="1">
      <alignment vertical="center"/>
    </xf>
    <xf numFmtId="0" fontId="11" fillId="8" borderId="7" xfId="0" applyFont="1" applyFill="1" applyBorder="1" applyAlignment="1">
      <alignment horizontal="center" vertical="center" shrinkToFit="1"/>
    </xf>
    <xf numFmtId="0" fontId="12" fillId="8" borderId="7" xfId="0" applyFont="1" applyFill="1" applyBorder="1" applyAlignment="1">
      <alignment horizontal="center" vertical="center" shrinkToFit="1"/>
    </xf>
    <xf numFmtId="0" fontId="12" fillId="8" borderId="8" xfId="0" applyFont="1" applyFill="1" applyBorder="1" applyAlignment="1">
      <alignment horizontal="center" vertical="center" shrinkToFit="1"/>
    </xf>
    <xf numFmtId="0" fontId="12" fillId="8" borderId="0" xfId="0" applyFont="1" applyFill="1" applyAlignment="1">
      <alignment horizontal="center" vertical="center" shrinkToFit="1"/>
    </xf>
    <xf numFmtId="0" fontId="12" fillId="8" borderId="3" xfId="0" applyFont="1" applyFill="1" applyBorder="1" applyAlignment="1">
      <alignment horizontal="center" vertical="center" shrinkToFit="1"/>
    </xf>
    <xf numFmtId="0" fontId="12" fillId="8" borderId="5" xfId="0" applyFont="1" applyFill="1" applyBorder="1" applyAlignment="1">
      <alignment horizontal="center" vertical="center" shrinkToFit="1"/>
    </xf>
    <xf numFmtId="0" fontId="12" fillId="8" borderId="6" xfId="0" applyFont="1" applyFill="1" applyBorder="1" applyAlignment="1">
      <alignment horizontal="center" vertical="center" shrinkToFit="1"/>
    </xf>
    <xf numFmtId="0" fontId="5" fillId="10" borderId="2" xfId="0" applyFont="1" applyFill="1" applyBorder="1">
      <alignment vertical="center"/>
    </xf>
    <xf numFmtId="0" fontId="5" fillId="10" borderId="4" xfId="0" applyFont="1" applyFill="1" applyBorder="1">
      <alignment vertical="center"/>
    </xf>
    <xf numFmtId="0" fontId="10" fillId="3" borderId="1" xfId="0" applyFont="1" applyFill="1" applyBorder="1" applyAlignment="1">
      <alignment vertical="center" shrinkToFit="1"/>
    </xf>
    <xf numFmtId="0" fontId="10" fillId="3" borderId="7" xfId="0" applyFont="1" applyFill="1" applyBorder="1" applyAlignment="1">
      <alignment vertical="center" shrinkToFit="1"/>
    </xf>
    <xf numFmtId="0" fontId="0" fillId="0" borderId="6" xfId="0" applyBorder="1">
      <alignment vertical="center"/>
    </xf>
    <xf numFmtId="0" fontId="13" fillId="4" borderId="4" xfId="0" applyFont="1" applyFill="1" applyBorder="1">
      <alignment vertical="center"/>
    </xf>
    <xf numFmtId="0" fontId="13" fillId="4" borderId="5" xfId="0" applyFont="1" applyFill="1" applyBorder="1">
      <alignment vertical="center"/>
    </xf>
    <xf numFmtId="0" fontId="16" fillId="11" borderId="0" xfId="0" applyFont="1" applyFill="1">
      <alignment vertical="center"/>
    </xf>
    <xf numFmtId="0" fontId="0" fillId="11" borderId="0" xfId="0" applyFill="1">
      <alignment vertical="center"/>
    </xf>
    <xf numFmtId="0" fontId="16" fillId="11" borderId="0" xfId="0" applyFont="1" applyFill="1" applyAlignment="1">
      <alignment horizontal="center" vertical="center"/>
    </xf>
    <xf numFmtId="0" fontId="0" fillId="6" borderId="0" xfId="0" applyFill="1">
      <alignment vertical="center"/>
    </xf>
    <xf numFmtId="0" fontId="17" fillId="11" borderId="0" xfId="0" applyFont="1" applyFill="1">
      <alignment vertical="center"/>
    </xf>
    <xf numFmtId="0" fontId="18" fillId="6" borderId="9" xfId="0" applyFont="1" applyFill="1" applyBorder="1">
      <alignment vertical="center"/>
    </xf>
    <xf numFmtId="0" fontId="12" fillId="6" borderId="9" xfId="0" applyFont="1" applyFill="1" applyBorder="1">
      <alignment vertical="center"/>
    </xf>
    <xf numFmtId="0" fontId="0" fillId="12" borderId="10" xfId="0" applyFill="1" applyBorder="1">
      <alignment vertical="center"/>
    </xf>
    <xf numFmtId="0" fontId="9" fillId="12" borderId="11" xfId="0" applyFont="1" applyFill="1" applyBorder="1">
      <alignment vertical="center"/>
    </xf>
    <xf numFmtId="0" fontId="9" fillId="12" borderId="11" xfId="0" applyFont="1" applyFill="1" applyBorder="1" applyAlignment="1">
      <alignment horizontal="left" vertical="center" indent="2"/>
    </xf>
    <xf numFmtId="0" fontId="0" fillId="12" borderId="12" xfId="0" applyFill="1" applyBorder="1">
      <alignment vertical="center"/>
    </xf>
    <xf numFmtId="0" fontId="0" fillId="6" borderId="13" xfId="0" applyFill="1" applyBorder="1">
      <alignment vertical="center"/>
    </xf>
    <xf numFmtId="0" fontId="0" fillId="6" borderId="14" xfId="0" applyFill="1" applyBorder="1">
      <alignment vertical="center"/>
    </xf>
    <xf numFmtId="0" fontId="0" fillId="6" borderId="15" xfId="0" applyFill="1" applyBorder="1">
      <alignment vertical="center"/>
    </xf>
    <xf numFmtId="0" fontId="0" fillId="6" borderId="16" xfId="0" applyFill="1" applyBorder="1">
      <alignment vertical="center"/>
    </xf>
    <xf numFmtId="0" fontId="0" fillId="6" borderId="17" xfId="0" applyFill="1" applyBorder="1">
      <alignment vertical="center"/>
    </xf>
    <xf numFmtId="0" fontId="18" fillId="6" borderId="9" xfId="0" applyFont="1" applyFill="1" applyBorder="1" applyAlignment="1"/>
    <xf numFmtId="0" fontId="19" fillId="0" borderId="0" xfId="0" applyFont="1" applyAlignment="1">
      <alignment horizontal="center" vertical="center"/>
    </xf>
    <xf numFmtId="0" fontId="8" fillId="0" borderId="0" xfId="0" applyFont="1" applyAlignment="1">
      <alignment horizontal="left" vertical="center" shrinkToFit="1"/>
    </xf>
    <xf numFmtId="0" fontId="0" fillId="0" borderId="0" xfId="0" applyAlignment="1">
      <alignment horizontal="left" vertical="center" shrinkToFit="1"/>
    </xf>
    <xf numFmtId="0" fontId="0" fillId="0" borderId="0" xfId="0" applyAlignment="1">
      <alignment vertical="center" shrinkToFit="1"/>
    </xf>
    <xf numFmtId="0" fontId="5" fillId="0" borderId="0" xfId="0" applyFont="1">
      <alignment vertical="center"/>
    </xf>
    <xf numFmtId="0" fontId="0" fillId="0" borderId="19" xfId="0" applyBorder="1" applyAlignment="1">
      <alignment vertical="center" shrinkToFit="1"/>
    </xf>
    <xf numFmtId="0" fontId="5" fillId="0" borderId="19" xfId="0" applyFont="1" applyBorder="1">
      <alignment vertical="center"/>
    </xf>
    <xf numFmtId="0" fontId="20" fillId="0" borderId="0" xfId="0" applyFont="1">
      <alignment vertical="center"/>
    </xf>
    <xf numFmtId="0" fontId="21" fillId="0" borderId="0" xfId="0" applyFont="1">
      <alignment vertical="center"/>
    </xf>
    <xf numFmtId="0" fontId="15" fillId="0" borderId="0" xfId="0" applyFont="1" applyAlignment="1">
      <alignment horizontal="center"/>
    </xf>
    <xf numFmtId="0" fontId="0" fillId="0" borderId="7" xfId="0" applyBorder="1">
      <alignment vertical="center"/>
    </xf>
    <xf numFmtId="0" fontId="3" fillId="0" borderId="7" xfId="0" applyFont="1" applyBorder="1" applyAlignment="1">
      <alignment vertical="center" wrapText="1"/>
    </xf>
    <xf numFmtId="0" fontId="3" fillId="0" borderId="0" xfId="0" applyFont="1" applyAlignment="1">
      <alignment vertical="center" wrapText="1"/>
    </xf>
    <xf numFmtId="0" fontId="0" fillId="0" borderId="7" xfId="0" applyBorder="1" applyAlignment="1">
      <alignment horizontal="center" vertical="center"/>
    </xf>
    <xf numFmtId="0" fontId="7" fillId="2" borderId="0" xfId="0" applyFont="1" applyFill="1" applyAlignment="1">
      <alignment horizontal="center" vertical="center"/>
    </xf>
    <xf numFmtId="177" fontId="0" fillId="0" borderId="0" xfId="0" applyNumberFormat="1">
      <alignment vertical="center"/>
    </xf>
    <xf numFmtId="0" fontId="23" fillId="6" borderId="0" xfId="0" applyFont="1" applyFill="1" applyAlignment="1">
      <alignment horizontal="left" vertical="center" indent="2" shrinkToFit="1"/>
    </xf>
    <xf numFmtId="177" fontId="24" fillId="6" borderId="0" xfId="0" applyNumberFormat="1" applyFont="1" applyFill="1" applyAlignment="1">
      <alignment horizontal="left" vertical="center" shrinkToFit="1"/>
    </xf>
    <xf numFmtId="0" fontId="23" fillId="0" borderId="22" xfId="0" applyFont="1" applyBorder="1" applyAlignment="1" applyProtection="1">
      <alignment horizontal="center" vertical="center"/>
      <protection locked="0"/>
    </xf>
    <xf numFmtId="0" fontId="23" fillId="0" borderId="23" xfId="0" applyFont="1" applyBorder="1" applyAlignment="1" applyProtection="1">
      <alignment horizontal="center" vertical="center"/>
      <protection locked="0"/>
    </xf>
    <xf numFmtId="0" fontId="23" fillId="0" borderId="24" xfId="0" applyFont="1" applyBorder="1" applyAlignment="1" applyProtection="1">
      <alignment horizontal="center" vertical="center"/>
      <protection locked="0"/>
    </xf>
    <xf numFmtId="0" fontId="23" fillId="0" borderId="25" xfId="0" applyFont="1" applyBorder="1" applyAlignment="1" applyProtection="1">
      <alignment horizontal="center" vertical="center"/>
      <protection locked="0"/>
    </xf>
    <xf numFmtId="0" fontId="7" fillId="6" borderId="0" xfId="0" applyFont="1" applyFill="1" applyAlignment="1">
      <alignment horizontal="center" vertical="center"/>
    </xf>
    <xf numFmtId="0" fontId="3" fillId="0" borderId="8" xfId="0" applyFont="1" applyBorder="1" applyAlignment="1">
      <alignment vertical="center" wrapText="1"/>
    </xf>
    <xf numFmtId="0" fontId="3" fillId="0" borderId="3" xfId="0" applyFont="1" applyBorder="1" applyAlignment="1">
      <alignment vertical="center" wrapText="1"/>
    </xf>
    <xf numFmtId="0" fontId="7" fillId="0" borderId="0" xfId="0" applyFont="1" applyAlignment="1">
      <alignment horizontal="center" vertical="center"/>
    </xf>
    <xf numFmtId="0" fontId="22" fillId="2" borderId="0" xfId="0" applyFont="1" applyFill="1" applyAlignment="1">
      <alignment horizontal="left" vertical="center" wrapText="1"/>
    </xf>
    <xf numFmtId="0" fontId="14" fillId="9" borderId="1" xfId="0" applyFont="1" applyFill="1" applyBorder="1" applyAlignment="1">
      <alignment horizontal="center" vertical="center" shrinkToFit="1"/>
    </xf>
    <xf numFmtId="0" fontId="14" fillId="9" borderId="7" xfId="0" applyFont="1" applyFill="1" applyBorder="1" applyAlignment="1">
      <alignment horizontal="center" vertical="center" shrinkToFit="1"/>
    </xf>
    <xf numFmtId="0" fontId="14" fillId="9" borderId="8" xfId="0" applyFont="1" applyFill="1" applyBorder="1" applyAlignment="1">
      <alignment horizontal="center" vertical="center" shrinkToFit="1"/>
    </xf>
    <xf numFmtId="0" fontId="6" fillId="5" borderId="1" xfId="0" applyFont="1" applyFill="1" applyBorder="1" applyAlignment="1">
      <alignment horizontal="center" vertical="center" shrinkToFit="1"/>
    </xf>
    <xf numFmtId="0" fontId="6" fillId="5" borderId="7" xfId="0" applyFont="1" applyFill="1" applyBorder="1" applyAlignment="1">
      <alignment horizontal="center" vertical="center" shrinkToFit="1"/>
    </xf>
    <xf numFmtId="0" fontId="6" fillId="5" borderId="8" xfId="0" applyFont="1" applyFill="1" applyBorder="1" applyAlignment="1">
      <alignment horizontal="center" vertical="center" shrinkToFit="1"/>
    </xf>
    <xf numFmtId="176" fontId="0" fillId="6" borderId="0" xfId="0" applyNumberFormat="1" applyFill="1" applyAlignment="1">
      <alignment horizontal="right" vertical="center"/>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0" fillId="13" borderId="21" xfId="0" applyFill="1" applyBorder="1" applyAlignment="1">
      <alignment horizontal="left" vertical="center" indent="1" shrinkToFit="1"/>
    </xf>
    <xf numFmtId="0" fontId="0" fillId="13" borderId="19" xfId="0" applyFill="1" applyBorder="1" applyAlignment="1">
      <alignment horizontal="left" vertical="center" indent="1" shrinkToFit="1"/>
    </xf>
    <xf numFmtId="0" fontId="7" fillId="0" borderId="0" xfId="0" applyFont="1" applyAlignment="1">
      <alignment horizontal="left" wrapText="1" indent="1"/>
    </xf>
    <xf numFmtId="0" fontId="7" fillId="0" borderId="0" xfId="0" applyFont="1" applyAlignment="1">
      <alignment horizontal="left" indent="1"/>
    </xf>
    <xf numFmtId="0" fontId="7" fillId="0" borderId="18" xfId="0" applyFont="1" applyBorder="1" applyAlignment="1">
      <alignment horizontal="left" indent="1"/>
    </xf>
    <xf numFmtId="0" fontId="0" fillId="0" borderId="18" xfId="0" applyBorder="1" applyAlignment="1">
      <alignment horizontal="center"/>
    </xf>
    <xf numFmtId="0" fontId="8" fillId="13" borderId="20" xfId="0" applyFont="1" applyFill="1" applyBorder="1" applyAlignment="1">
      <alignment horizontal="left" vertical="center" indent="1" shrinkToFit="1"/>
    </xf>
    <xf numFmtId="0" fontId="8" fillId="13" borderId="0" xfId="0" applyFont="1" applyFill="1" applyAlignment="1">
      <alignment horizontal="left" vertical="center" indent="1" shrinkToFit="1"/>
    </xf>
    <xf numFmtId="0" fontId="0" fillId="13" borderId="20" xfId="0" applyFill="1" applyBorder="1" applyAlignment="1">
      <alignment horizontal="left" vertical="center" indent="1" shrinkToFit="1"/>
    </xf>
    <xf numFmtId="0" fontId="0" fillId="13" borderId="0" xfId="0" applyFill="1" applyAlignment="1">
      <alignment horizontal="left" vertical="center" indent="1" shrinkToFit="1"/>
    </xf>
    <xf numFmtId="0" fontId="7" fillId="0" borderId="0" xfId="0" applyFont="1" applyAlignment="1">
      <alignment horizontal="center" wrapText="1"/>
    </xf>
    <xf numFmtId="0" fontId="7" fillId="0" borderId="14" xfId="0" applyFont="1" applyBorder="1" applyAlignment="1">
      <alignment horizontal="center" wrapText="1"/>
    </xf>
    <xf numFmtId="0" fontId="25" fillId="6" borderId="0" xfId="0" applyFont="1" applyFill="1" applyAlignment="1">
      <alignment horizontal="left" vertical="top" wrapText="1"/>
    </xf>
    <xf numFmtId="0" fontId="16" fillId="11" borderId="0" xfId="0" applyFont="1" applyFill="1" applyAlignment="1">
      <alignment horizontal="center" vertical="center"/>
    </xf>
    <xf numFmtId="0" fontId="16" fillId="11" borderId="0" xfId="0" applyFont="1" applyFill="1">
      <alignment vertical="center"/>
    </xf>
    <xf numFmtId="0" fontId="17" fillId="11" borderId="0" xfId="0" applyFont="1" applyFill="1" applyAlignment="1">
      <alignment horizontal="center" vertical="center"/>
    </xf>
    <xf numFmtId="0" fontId="0" fillId="0" borderId="0" xfId="0" applyBorder="1">
      <alignment vertical="center"/>
    </xf>
  </cellXfs>
  <cellStyles count="2">
    <cellStyle name="標準" xfId="0" builtinId="0"/>
    <cellStyle name="標準 2" xfId="1" xr:uid="{C50D3682-3A45-441C-B29F-1EA422B20998}"/>
  </cellStyles>
  <dxfs count="0"/>
  <tableStyles count="0" defaultTableStyle="TableStyleMedium2" defaultPivotStyle="PivotStyleLight16"/>
  <colors>
    <mruColors>
      <color rgb="FFFAF3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0.15614726390704117"/>
          <c:y val="0.12014205698514489"/>
          <c:w val="0.6822532337797067"/>
          <c:h val="0.7758164894336661"/>
        </c:manualLayout>
      </c:layout>
      <c:radarChart>
        <c:radarStyle val="filled"/>
        <c:varyColors val="0"/>
        <c:ser>
          <c:idx val="0"/>
          <c:order val="0"/>
          <c:spPr>
            <a:solidFill>
              <a:schemeClr val="accent2">
                <a:alpha val="50196"/>
              </a:schemeClr>
            </a:solidFill>
            <a:ln w="25400">
              <a:solidFill>
                <a:schemeClr val="accent2"/>
              </a:solidFill>
              <a:prstDash val="sysDot"/>
            </a:ln>
            <a:effectLst/>
          </c:spPr>
          <c:cat>
            <c:strRef>
              <c:f>'課題振り返りシート(251008)'!$L$19:$L$25</c:f>
              <c:strCache>
                <c:ptCount val="7"/>
                <c:pt idx="0">
                  <c:v>ヒト</c:v>
                </c:pt>
                <c:pt idx="1">
                  <c:v>モノ</c:v>
                </c:pt>
                <c:pt idx="2">
                  <c:v>カネ</c:v>
                </c:pt>
                <c:pt idx="3">
                  <c:v>情報</c:v>
                </c:pt>
                <c:pt idx="4">
                  <c:v>時間</c:v>
                </c:pt>
                <c:pt idx="5">
                  <c:v>システム</c:v>
                </c:pt>
                <c:pt idx="6">
                  <c:v>環境</c:v>
                </c:pt>
              </c:strCache>
            </c:strRef>
          </c:cat>
          <c:val>
            <c:numRef>
              <c:f>'課題振り返りシート(251008)'!$M$19:$M$25</c:f>
              <c:numCache>
                <c:formatCode>0_ </c:formatCode>
                <c:ptCount val="7"/>
                <c:pt idx="0">
                  <c:v>6.9999999999999999E-4</c:v>
                </c:pt>
                <c:pt idx="1">
                  <c:v>5.9999999999999995E-4</c:v>
                </c:pt>
                <c:pt idx="2">
                  <c:v>5.0000000000000001E-4</c:v>
                </c:pt>
                <c:pt idx="3">
                  <c:v>4.0000000000000002E-4</c:v>
                </c:pt>
                <c:pt idx="4">
                  <c:v>2.9999999999999997E-4</c:v>
                </c:pt>
                <c:pt idx="5">
                  <c:v>2.0000000000000001E-4</c:v>
                </c:pt>
                <c:pt idx="6">
                  <c:v>1E-4</c:v>
                </c:pt>
              </c:numCache>
            </c:numRef>
          </c:val>
          <c:extLst>
            <c:ext xmlns:c16="http://schemas.microsoft.com/office/drawing/2014/chart" uri="{C3380CC4-5D6E-409C-BE32-E72D297353CC}">
              <c16:uniqueId val="{00000000-12E8-4410-B341-859431C8E450}"/>
            </c:ext>
          </c:extLst>
        </c:ser>
        <c:dLbls>
          <c:showLegendKey val="0"/>
          <c:showVal val="0"/>
          <c:showCatName val="0"/>
          <c:showSerName val="0"/>
          <c:showPercent val="0"/>
          <c:showBubbleSize val="0"/>
        </c:dLbls>
        <c:axId val="527971183"/>
        <c:axId val="527979823"/>
      </c:radarChart>
      <c:catAx>
        <c:axId val="5279711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ja-JP"/>
          </a:p>
        </c:txPr>
        <c:crossAx val="527979823"/>
        <c:crosses val="autoZero"/>
        <c:auto val="1"/>
        <c:lblAlgn val="ctr"/>
        <c:lblOffset val="100"/>
        <c:noMultiLvlLbl val="0"/>
      </c:catAx>
      <c:valAx>
        <c:axId val="527979823"/>
        <c:scaling>
          <c:orientation val="minMax"/>
        </c:scaling>
        <c:delete val="0"/>
        <c:axPos val="l"/>
        <c:majorGridlines>
          <c:spPr>
            <a:ln w="9525" cap="flat" cmpd="sng" algn="ctr">
              <a:solidFill>
                <a:schemeClr val="tx1">
                  <a:lumMod val="15000"/>
                  <a:lumOff val="85000"/>
                </a:schemeClr>
              </a:solidFill>
              <a:round/>
            </a:ln>
            <a:effectLst/>
          </c:spPr>
        </c:majorGridlines>
        <c:numFmt formatCode="0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27971183"/>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2">
  <a:schemeClr val="accent2"/>
</cs:colorStyle>
</file>

<file path=xl/charts/style1.xml><?xml version="1.0" encoding="utf-8"?>
<cs:chartStyle xmlns:cs="http://schemas.microsoft.com/office/drawing/2012/chartStyle" xmlns:a="http://schemas.openxmlformats.org/drawingml/2006/main" id="31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alpha val="50196"/>
        </a:schemeClr>
      </a:solidFill>
      <a:ln w="25400">
        <a:solidFill>
          <a:schemeClr val="phClr"/>
        </a:solidFill>
        <a:prstDash val="sysDot"/>
      </a:ln>
    </cs:spPr>
  </cs:dataPoint>
  <cs:dataPoint3D>
    <cs:lnRef idx="0">
      <cs:styleClr val="auto"/>
    </cs:lnRef>
    <cs:fillRef idx="0">
      <cs:styleClr val="auto"/>
    </cs:fillRef>
    <cs:effectRef idx="0"/>
    <cs:fontRef idx="minor">
      <a:schemeClr val="tx1"/>
    </cs:fontRef>
    <cs:spPr>
      <a:solidFill>
        <a:schemeClr val="phClr">
          <a:alpha val="50196"/>
        </a:schemeClr>
      </a:solidFill>
      <a:ln w="25400">
        <a:solidFill>
          <a:schemeClr val="phClr"/>
        </a:solidFill>
        <a:prstDash val="sysDot"/>
      </a:ln>
    </cs:spPr>
  </cs:dataPoint3D>
  <cs:dataPointLine>
    <cs:lnRef idx="0">
      <cs:styleClr val="auto"/>
    </cs:lnRef>
    <cs:fillRef idx="0"/>
    <cs:effectRef idx="0"/>
    <cs:fontRef idx="minor">
      <a:schemeClr val="tx1"/>
    </cs:fontRef>
    <cs:spPr>
      <a:ln w="25400" cap="rnd" cmpd="sng" algn="ctr">
        <a:solidFill>
          <a:schemeClr val="phClr"/>
        </a:solidFill>
        <a:prstDash val="sysDot"/>
        <a:round/>
      </a:ln>
    </cs:spPr>
  </cs:dataPointLine>
  <cs:dataPointMarker>
    <cs:lnRef idx="0">
      <cs:styleClr val="auto"/>
    </cs:lnRef>
    <cs:fillRef idx="0">
      <cs:styleClr val="auto"/>
    </cs:fillRef>
    <cs:effectRef idx="0"/>
    <cs:fontRef idx="minor">
      <a:schemeClr val="tx1"/>
    </cs:fontRef>
    <cs:spPr>
      <a:solidFill>
        <a:schemeClr val="phClr"/>
      </a:solidFill>
    </cs:spPr>
  </cs:dataPointMarker>
  <cs:dataPointMarkerLayout symbol="circle" size="6"/>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13" Type="http://schemas.openxmlformats.org/officeDocument/2006/relationships/image" Target="../media/image12.svg"/><Relationship Id="rId3" Type="http://schemas.openxmlformats.org/officeDocument/2006/relationships/image" Target="../media/image2.png"/><Relationship Id="rId7" Type="http://schemas.openxmlformats.org/officeDocument/2006/relationships/image" Target="../media/image6.svg"/><Relationship Id="rId12" Type="http://schemas.openxmlformats.org/officeDocument/2006/relationships/image" Target="../media/image11.png"/><Relationship Id="rId17" Type="http://schemas.openxmlformats.org/officeDocument/2006/relationships/image" Target="../media/image16.svg"/><Relationship Id="rId2" Type="http://schemas.openxmlformats.org/officeDocument/2006/relationships/image" Target="../media/image1.png"/><Relationship Id="rId16" Type="http://schemas.openxmlformats.org/officeDocument/2006/relationships/image" Target="../media/image15.png"/><Relationship Id="rId1" Type="http://schemas.openxmlformats.org/officeDocument/2006/relationships/chart" Target="../charts/chart1.xml"/><Relationship Id="rId6" Type="http://schemas.openxmlformats.org/officeDocument/2006/relationships/image" Target="../media/image5.png"/><Relationship Id="rId11" Type="http://schemas.openxmlformats.org/officeDocument/2006/relationships/image" Target="../media/image10.svg"/><Relationship Id="rId5" Type="http://schemas.openxmlformats.org/officeDocument/2006/relationships/image" Target="../media/image4.svg"/><Relationship Id="rId15" Type="http://schemas.openxmlformats.org/officeDocument/2006/relationships/image" Target="../media/image14.svg"/><Relationship Id="rId10" Type="http://schemas.openxmlformats.org/officeDocument/2006/relationships/image" Target="../media/image9.png"/><Relationship Id="rId4" Type="http://schemas.openxmlformats.org/officeDocument/2006/relationships/image" Target="../media/image3.png"/><Relationship Id="rId9" Type="http://schemas.openxmlformats.org/officeDocument/2006/relationships/image" Target="../media/image8.svg"/><Relationship Id="rId14"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xdr:from>
      <xdr:col>10</xdr:col>
      <xdr:colOff>47625</xdr:colOff>
      <xdr:row>6</xdr:row>
      <xdr:rowOff>352426</xdr:rowOff>
    </xdr:from>
    <xdr:to>
      <xdr:col>14</xdr:col>
      <xdr:colOff>19050</xdr:colOff>
      <xdr:row>18</xdr:row>
      <xdr:rowOff>219075</xdr:rowOff>
    </xdr:to>
    <xdr:graphicFrame macro="">
      <xdr:nvGraphicFramePr>
        <xdr:cNvPr id="2" name="グラフ 1">
          <a:extLst>
            <a:ext uri="{FF2B5EF4-FFF2-40B4-BE49-F238E27FC236}">
              <a16:creationId xmlns:a16="http://schemas.microsoft.com/office/drawing/2014/main" id="{17823D30-E934-4834-8005-491E0ACDF3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228601</xdr:colOff>
      <xdr:row>54</xdr:row>
      <xdr:rowOff>104775</xdr:rowOff>
    </xdr:from>
    <xdr:to>
      <xdr:col>6</xdr:col>
      <xdr:colOff>999905</xdr:colOff>
      <xdr:row>57</xdr:row>
      <xdr:rowOff>161705</xdr:rowOff>
    </xdr:to>
    <xdr:pic>
      <xdr:nvPicPr>
        <xdr:cNvPr id="3" name="図 2">
          <a:extLst>
            <a:ext uri="{FF2B5EF4-FFF2-40B4-BE49-F238E27FC236}">
              <a16:creationId xmlns:a16="http://schemas.microsoft.com/office/drawing/2014/main" id="{F56E3C93-E2B2-4436-9419-08AD7E4544E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829176" y="16268700"/>
          <a:ext cx="771304" cy="771304"/>
        </a:xfrm>
        <a:prstGeom prst="rect">
          <a:avLst/>
        </a:prstGeom>
      </xdr:spPr>
    </xdr:pic>
    <xdr:clientData/>
  </xdr:twoCellAnchor>
  <xdr:twoCellAnchor editAs="oneCell">
    <xdr:from>
      <xdr:col>8</xdr:col>
      <xdr:colOff>45225</xdr:colOff>
      <xdr:row>54</xdr:row>
      <xdr:rowOff>85725</xdr:rowOff>
    </xdr:from>
    <xdr:to>
      <xdr:col>9</xdr:col>
      <xdr:colOff>4468</xdr:colOff>
      <xdr:row>57</xdr:row>
      <xdr:rowOff>168794</xdr:rowOff>
    </xdr:to>
    <xdr:pic>
      <xdr:nvPicPr>
        <xdr:cNvPr id="4" name="図 3">
          <a:extLst>
            <a:ext uri="{FF2B5EF4-FFF2-40B4-BE49-F238E27FC236}">
              <a16:creationId xmlns:a16="http://schemas.microsoft.com/office/drawing/2014/main" id="{9D08573A-E411-4207-8E0F-B183B1079D8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341250" y="16249650"/>
          <a:ext cx="797443" cy="797443"/>
        </a:xfrm>
        <a:prstGeom prst="rect">
          <a:avLst/>
        </a:prstGeom>
      </xdr:spPr>
    </xdr:pic>
    <xdr:clientData/>
  </xdr:twoCellAnchor>
  <xdr:twoCellAnchor editAs="oneCell">
    <xdr:from>
      <xdr:col>2</xdr:col>
      <xdr:colOff>414375</xdr:colOff>
      <xdr:row>11</xdr:row>
      <xdr:rowOff>138150</xdr:rowOff>
    </xdr:from>
    <xdr:to>
      <xdr:col>3</xdr:col>
      <xdr:colOff>390524</xdr:colOff>
      <xdr:row>12</xdr:row>
      <xdr:rowOff>247649</xdr:rowOff>
    </xdr:to>
    <xdr:pic>
      <xdr:nvPicPr>
        <xdr:cNvPr id="5" name="グラフィックス 4" descr="男性と女性 単色塗りつぶし">
          <a:extLst>
            <a:ext uri="{FF2B5EF4-FFF2-40B4-BE49-F238E27FC236}">
              <a16:creationId xmlns:a16="http://schemas.microsoft.com/office/drawing/2014/main" id="{9A5FA0BF-BF45-427E-932F-A4CA4B5F7BDA}"/>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528800" y="3881475"/>
          <a:ext cx="404774" cy="404774"/>
        </a:xfrm>
        <a:prstGeom prst="rect">
          <a:avLst/>
        </a:prstGeom>
      </xdr:spPr>
    </xdr:pic>
    <xdr:clientData/>
  </xdr:twoCellAnchor>
  <xdr:twoCellAnchor editAs="oneCell">
    <xdr:from>
      <xdr:col>2</xdr:col>
      <xdr:colOff>395325</xdr:colOff>
      <xdr:row>23</xdr:row>
      <xdr:rowOff>128625</xdr:rowOff>
    </xdr:from>
    <xdr:to>
      <xdr:col>3</xdr:col>
      <xdr:colOff>371474</xdr:colOff>
      <xdr:row>24</xdr:row>
      <xdr:rowOff>238124</xdr:rowOff>
    </xdr:to>
    <xdr:pic>
      <xdr:nvPicPr>
        <xdr:cNvPr id="6" name="グラフィックス 5" descr="硬貨 単色塗りつぶし">
          <a:extLst>
            <a:ext uri="{FF2B5EF4-FFF2-40B4-BE49-F238E27FC236}">
              <a16:creationId xmlns:a16="http://schemas.microsoft.com/office/drawing/2014/main" id="{65E5B2B1-866D-41C8-90EB-CD28AF2D7E0E}"/>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1509750" y="7415250"/>
          <a:ext cx="404774" cy="404774"/>
        </a:xfrm>
        <a:prstGeom prst="rect">
          <a:avLst/>
        </a:prstGeom>
      </xdr:spPr>
    </xdr:pic>
    <xdr:clientData/>
  </xdr:twoCellAnchor>
  <xdr:twoCellAnchor editAs="oneCell">
    <xdr:from>
      <xdr:col>2</xdr:col>
      <xdr:colOff>373875</xdr:colOff>
      <xdr:row>41</xdr:row>
      <xdr:rowOff>192900</xdr:rowOff>
    </xdr:from>
    <xdr:to>
      <xdr:col>3</xdr:col>
      <xdr:colOff>350024</xdr:colOff>
      <xdr:row>43</xdr:row>
      <xdr:rowOff>7124</xdr:rowOff>
    </xdr:to>
    <xdr:pic>
      <xdr:nvPicPr>
        <xdr:cNvPr id="7" name="グラフィックス 6" descr="コンピューター 単色塗りつぶし">
          <a:extLst>
            <a:ext uri="{FF2B5EF4-FFF2-40B4-BE49-F238E27FC236}">
              <a16:creationId xmlns:a16="http://schemas.microsoft.com/office/drawing/2014/main" id="{F8EA987E-A273-4FB7-9968-C1998B94BB81}"/>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488300" y="12794475"/>
          <a:ext cx="404774" cy="404774"/>
        </a:xfrm>
        <a:prstGeom prst="rect">
          <a:avLst/>
        </a:prstGeom>
      </xdr:spPr>
    </xdr:pic>
    <xdr:clientData/>
  </xdr:twoCellAnchor>
  <xdr:twoCellAnchor editAs="oneCell">
    <xdr:from>
      <xdr:col>2</xdr:col>
      <xdr:colOff>404700</xdr:colOff>
      <xdr:row>29</xdr:row>
      <xdr:rowOff>118950</xdr:rowOff>
    </xdr:from>
    <xdr:to>
      <xdr:col>3</xdr:col>
      <xdr:colOff>380849</xdr:colOff>
      <xdr:row>30</xdr:row>
      <xdr:rowOff>228449</xdr:rowOff>
    </xdr:to>
    <xdr:pic>
      <xdr:nvPicPr>
        <xdr:cNvPr id="8" name="グラフィックス 7" descr="円グラフ 単色塗りつぶし">
          <a:extLst>
            <a:ext uri="{FF2B5EF4-FFF2-40B4-BE49-F238E27FC236}">
              <a16:creationId xmlns:a16="http://schemas.microsoft.com/office/drawing/2014/main" id="{3535FBE3-CB6C-41BC-BFCA-8AAD1BFEA35E}"/>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1519125" y="9177225"/>
          <a:ext cx="404774" cy="404774"/>
        </a:xfrm>
        <a:prstGeom prst="rect">
          <a:avLst/>
        </a:prstGeom>
      </xdr:spPr>
    </xdr:pic>
    <xdr:clientData/>
  </xdr:twoCellAnchor>
  <xdr:twoCellAnchor editAs="oneCell">
    <xdr:from>
      <xdr:col>2</xdr:col>
      <xdr:colOff>404850</xdr:colOff>
      <xdr:row>17</xdr:row>
      <xdr:rowOff>157200</xdr:rowOff>
    </xdr:from>
    <xdr:to>
      <xdr:col>3</xdr:col>
      <xdr:colOff>380999</xdr:colOff>
      <xdr:row>18</xdr:row>
      <xdr:rowOff>266699</xdr:rowOff>
    </xdr:to>
    <xdr:pic>
      <xdr:nvPicPr>
        <xdr:cNvPr id="9" name="グラフィックス 8" descr="ブリーフケース 単色塗りつぶし">
          <a:extLst>
            <a:ext uri="{FF2B5EF4-FFF2-40B4-BE49-F238E27FC236}">
              <a16:creationId xmlns:a16="http://schemas.microsoft.com/office/drawing/2014/main" id="{4C33C3FD-1EB1-44FA-BC7E-D7DE8940B987}"/>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1519275" y="5672175"/>
          <a:ext cx="404774" cy="404774"/>
        </a:xfrm>
        <a:prstGeom prst="rect">
          <a:avLst/>
        </a:prstGeom>
      </xdr:spPr>
    </xdr:pic>
    <xdr:clientData/>
  </xdr:twoCellAnchor>
  <xdr:twoCellAnchor editAs="oneCell">
    <xdr:from>
      <xdr:col>2</xdr:col>
      <xdr:colOff>390525</xdr:colOff>
      <xdr:row>47</xdr:row>
      <xdr:rowOff>152400</xdr:rowOff>
    </xdr:from>
    <xdr:to>
      <xdr:col>3</xdr:col>
      <xdr:colOff>366674</xdr:colOff>
      <xdr:row>48</xdr:row>
      <xdr:rowOff>261899</xdr:rowOff>
    </xdr:to>
    <xdr:pic>
      <xdr:nvPicPr>
        <xdr:cNvPr id="10" name="グラフィックス 9" descr="都市 単色塗りつぶし">
          <a:extLst>
            <a:ext uri="{FF2B5EF4-FFF2-40B4-BE49-F238E27FC236}">
              <a16:creationId xmlns:a16="http://schemas.microsoft.com/office/drawing/2014/main" id="{6F942AE4-5988-4A01-AB37-A9BEC149811E}"/>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1504950" y="14525625"/>
          <a:ext cx="404774" cy="404774"/>
        </a:xfrm>
        <a:prstGeom prst="rect">
          <a:avLst/>
        </a:prstGeom>
      </xdr:spPr>
    </xdr:pic>
    <xdr:clientData/>
  </xdr:twoCellAnchor>
  <xdr:twoCellAnchor editAs="oneCell">
    <xdr:from>
      <xdr:col>2</xdr:col>
      <xdr:colOff>416700</xdr:colOff>
      <xdr:row>35</xdr:row>
      <xdr:rowOff>140475</xdr:rowOff>
    </xdr:from>
    <xdr:to>
      <xdr:col>3</xdr:col>
      <xdr:colOff>392849</xdr:colOff>
      <xdr:row>36</xdr:row>
      <xdr:rowOff>249973</xdr:rowOff>
    </xdr:to>
    <xdr:pic>
      <xdr:nvPicPr>
        <xdr:cNvPr id="11" name="グラフィックス 10" descr="時計 単色塗りつぶし">
          <a:extLst>
            <a:ext uri="{FF2B5EF4-FFF2-40B4-BE49-F238E27FC236}">
              <a16:creationId xmlns:a16="http://schemas.microsoft.com/office/drawing/2014/main" id="{8FFBC69D-4DBC-44FC-BF8E-05B7344BBD20}"/>
            </a:ext>
          </a:extLst>
        </xdr:cNvPr>
        <xdr:cNvPicPr>
          <a:picLocks noChangeAspect="1"/>
        </xdr:cNvPicPr>
      </xdr:nvPicPr>
      <xdr:blipFill>
        <a:blip xmlns:r="http://schemas.openxmlformats.org/officeDocument/2006/relationships" r:embed="rId16">
          <a:extLst>
            <a:ext uri="{96DAC541-7B7A-43D3-8B79-37D633B846F1}">
              <asvg:svgBlip xmlns:asvg="http://schemas.microsoft.com/office/drawing/2016/SVG/main" r:embed="rId17"/>
            </a:ext>
          </a:extLst>
        </a:blip>
        <a:stretch>
          <a:fillRect/>
        </a:stretch>
      </xdr:blipFill>
      <xdr:spPr>
        <a:xfrm>
          <a:off x="1531125" y="10970400"/>
          <a:ext cx="404774" cy="40477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6784D-272F-45A0-9822-BD98D9F856CC}">
  <sheetPr>
    <pageSetUpPr fitToPage="1"/>
  </sheetPr>
  <dimension ref="A1:BK60"/>
  <sheetViews>
    <sheetView showGridLines="0" tabSelected="1" zoomScale="85" zoomScaleNormal="85" workbookViewId="0">
      <selection activeCell="I8" sqref="I8"/>
    </sheetView>
  </sheetViews>
  <sheetFormatPr defaultColWidth="0" defaultRowHeight="18.75" zeroHeight="1" x14ac:dyDescent="0.4"/>
  <cols>
    <col min="1" max="1" width="14.375" customWidth="1"/>
    <col min="2" max="4" width="5.625" customWidth="1"/>
    <col min="5" max="5" width="3.375" customWidth="1"/>
    <col min="6" max="6" width="31.125" customWidth="1"/>
    <col min="7" max="7" width="16.375" customWidth="1"/>
    <col min="8" max="8" width="5.875" customWidth="1"/>
    <col min="9" max="9" width="11" bestFit="1" customWidth="1"/>
    <col min="10" max="10" width="6" customWidth="1"/>
    <col min="11" max="11" width="3.75" customWidth="1"/>
    <col min="12" max="13" width="20" customWidth="1"/>
    <col min="14" max="14" width="3.75" customWidth="1"/>
    <col min="15" max="15" width="14.375" customWidth="1"/>
    <col min="16" max="29" width="6" hidden="1" customWidth="1"/>
    <col min="30" max="36" width="5.625" hidden="1" customWidth="1"/>
    <col min="37" max="41" width="9" hidden="1" customWidth="1"/>
    <col min="42" max="50" width="5.625" hidden="1" customWidth="1"/>
    <col min="51" max="55" width="9" hidden="1" customWidth="1"/>
    <col min="56" max="58" width="5.625" hidden="1" customWidth="1"/>
    <col min="59" max="59" width="9" hidden="1" customWidth="1"/>
    <col min="60" max="61" width="5.625" hidden="1" customWidth="1"/>
    <col min="62" max="16384" width="9" hidden="1"/>
  </cols>
  <sheetData>
    <row r="1" spans="2:63" ht="30" customHeight="1" x14ac:dyDescent="0.4"/>
    <row r="2" spans="2:63" ht="55.5" customHeight="1" x14ac:dyDescent="0.4">
      <c r="B2" s="63" t="s">
        <v>215</v>
      </c>
      <c r="D2" s="64"/>
      <c r="E2" s="64"/>
      <c r="F2" s="64"/>
      <c r="G2" s="64"/>
      <c r="H2" s="64"/>
      <c r="I2" s="64"/>
      <c r="K2" s="46"/>
      <c r="L2" s="47" t="s">
        <v>92</v>
      </c>
      <c r="M2" s="48"/>
      <c r="N2" s="49"/>
      <c r="AD2" s="34" t="s">
        <v>90</v>
      </c>
      <c r="AE2" s="35"/>
      <c r="AF2" s="35"/>
      <c r="AG2" s="35"/>
      <c r="AH2" s="35"/>
      <c r="AI2" s="35"/>
      <c r="AJ2" s="35"/>
    </row>
    <row r="3" spans="2:63" x14ac:dyDescent="0.4">
      <c r="K3" s="50"/>
      <c r="L3" s="89">
        <f ca="1">TODAY()</f>
        <v>45952</v>
      </c>
      <c r="M3" s="89"/>
      <c r="N3" s="51"/>
      <c r="AD3" s="37" t="s">
        <v>88</v>
      </c>
      <c r="AE3" s="38"/>
      <c r="AF3" s="38"/>
      <c r="AG3" s="38"/>
      <c r="AH3" s="38"/>
      <c r="AI3" s="38"/>
      <c r="AJ3" s="38"/>
    </row>
    <row r="4" spans="2:63" ht="29.25" customHeight="1" x14ac:dyDescent="0.4">
      <c r="C4" t="s">
        <v>100</v>
      </c>
      <c r="H4" s="103" t="s">
        <v>211</v>
      </c>
      <c r="I4" s="103"/>
      <c r="J4" s="104"/>
      <c r="K4" s="50"/>
      <c r="L4" s="89"/>
      <c r="M4" s="89"/>
      <c r="N4" s="51"/>
      <c r="AD4" s="83" t="s">
        <v>90</v>
      </c>
      <c r="AE4" s="84"/>
      <c r="AF4" s="84"/>
      <c r="AG4" s="84"/>
      <c r="AH4" s="84"/>
      <c r="AI4" s="84"/>
      <c r="AJ4" s="85"/>
      <c r="AP4" s="86" t="s">
        <v>10</v>
      </c>
      <c r="AQ4" s="87"/>
      <c r="AR4" s="87"/>
      <c r="AS4" s="88"/>
      <c r="AT4" s="86" t="s">
        <v>5</v>
      </c>
      <c r="AU4" s="87"/>
      <c r="AV4" s="87"/>
      <c r="AW4" s="87"/>
      <c r="AX4" s="88"/>
    </row>
    <row r="5" spans="2:63" ht="24.75" customHeight="1" x14ac:dyDescent="0.4">
      <c r="C5" t="s">
        <v>121</v>
      </c>
      <c r="H5" s="103"/>
      <c r="I5" s="103"/>
      <c r="J5" s="104"/>
      <c r="K5" s="50"/>
      <c r="L5" s="89" t="s">
        <v>124</v>
      </c>
      <c r="M5" s="89"/>
      <c r="N5" s="51"/>
      <c r="AD5" s="90" t="s">
        <v>88</v>
      </c>
      <c r="AE5" s="91"/>
      <c r="AF5" s="91"/>
      <c r="AG5" s="91"/>
      <c r="AH5" s="91"/>
      <c r="AI5" s="91"/>
      <c r="AJ5" s="92"/>
      <c r="AP5" s="90" t="s">
        <v>91</v>
      </c>
      <c r="AQ5" s="91"/>
      <c r="AR5" s="91"/>
      <c r="AS5" s="92"/>
      <c r="AT5" s="90" t="s">
        <v>89</v>
      </c>
      <c r="AU5" s="91"/>
      <c r="AV5" s="91"/>
      <c r="AW5" s="91"/>
      <c r="AX5" s="92"/>
    </row>
    <row r="6" spans="2:63" ht="18.75" customHeight="1" x14ac:dyDescent="0.4">
      <c r="B6" s="95" t="s">
        <v>171</v>
      </c>
      <c r="C6" s="96"/>
      <c r="D6" s="96"/>
      <c r="H6" s="103"/>
      <c r="I6" s="103"/>
      <c r="J6" s="104"/>
      <c r="K6" s="50"/>
      <c r="L6" s="42"/>
      <c r="M6" s="42"/>
      <c r="N6" s="51"/>
      <c r="AD6" s="12"/>
      <c r="AE6" s="13"/>
      <c r="AF6" s="13"/>
      <c r="AG6" s="13"/>
      <c r="AH6" s="13"/>
      <c r="AI6" s="13"/>
      <c r="AJ6" s="14"/>
      <c r="AP6" s="12" t="s">
        <v>6</v>
      </c>
      <c r="AQ6" s="13" t="s">
        <v>7</v>
      </c>
      <c r="AR6" s="13" t="s">
        <v>8</v>
      </c>
      <c r="AS6" s="14" t="s">
        <v>9</v>
      </c>
      <c r="AT6" s="12" t="s">
        <v>0</v>
      </c>
      <c r="AU6" s="13" t="s">
        <v>1</v>
      </c>
      <c r="AV6" s="13" t="s">
        <v>2</v>
      </c>
      <c r="AW6" s="13" t="s">
        <v>3</v>
      </c>
      <c r="AX6" s="14" t="s">
        <v>4</v>
      </c>
    </row>
    <row r="7" spans="2:63" ht="36" customHeight="1" thickBot="1" x14ac:dyDescent="0.55000000000000004">
      <c r="B7" s="97"/>
      <c r="C7" s="97"/>
      <c r="D7" s="97"/>
      <c r="E7" s="98" t="s">
        <v>122</v>
      </c>
      <c r="F7" s="98"/>
      <c r="G7" s="98"/>
      <c r="H7" s="98"/>
      <c r="I7" s="65" t="s">
        <v>123</v>
      </c>
      <c r="K7" s="50"/>
      <c r="L7" s="55" t="s">
        <v>120</v>
      </c>
      <c r="M7" s="45"/>
      <c r="N7" s="51"/>
      <c r="AD7" s="18" t="s">
        <v>11</v>
      </c>
      <c r="AE7" s="19" t="s">
        <v>12</v>
      </c>
      <c r="AF7" s="19" t="s">
        <v>13</v>
      </c>
      <c r="AG7" s="19" t="s">
        <v>14</v>
      </c>
      <c r="AH7" s="19" t="s">
        <v>15</v>
      </c>
      <c r="AI7" s="19" t="s">
        <v>16</v>
      </c>
      <c r="AJ7" s="20" t="s">
        <v>17</v>
      </c>
      <c r="AP7" s="8" t="s">
        <v>24</v>
      </c>
      <c r="AQ7" s="9" t="s">
        <v>26</v>
      </c>
      <c r="AR7" s="9" t="s">
        <v>25</v>
      </c>
      <c r="AS7" s="11" t="s">
        <v>87</v>
      </c>
      <c r="AT7" s="8" t="s">
        <v>19</v>
      </c>
      <c r="AU7" s="9" t="s">
        <v>20</v>
      </c>
      <c r="AV7" s="9" t="s">
        <v>21</v>
      </c>
      <c r="AW7" s="9" t="s">
        <v>22</v>
      </c>
      <c r="AX7" s="10" t="s">
        <v>23</v>
      </c>
      <c r="BD7" s="8"/>
      <c r="BE7" s="9"/>
      <c r="BF7" s="10"/>
      <c r="BH7" s="8"/>
      <c r="BI7" s="10"/>
    </row>
    <row r="8" spans="2:63" ht="23.25" customHeight="1" thickTop="1" x14ac:dyDescent="0.4">
      <c r="B8" s="99" t="s">
        <v>93</v>
      </c>
      <c r="C8" s="100"/>
      <c r="D8" s="100"/>
      <c r="E8" s="57"/>
      <c r="F8" s="60" t="s">
        <v>27</v>
      </c>
      <c r="G8" s="60"/>
      <c r="H8" s="60"/>
      <c r="I8" s="74" t="s">
        <v>216</v>
      </c>
      <c r="K8" s="50"/>
      <c r="L8" s="42"/>
      <c r="M8" s="42"/>
      <c r="N8" s="51"/>
      <c r="AD8" s="25" t="s">
        <v>101</v>
      </c>
      <c r="AE8" s="26"/>
      <c r="AF8" s="26"/>
      <c r="AG8" s="26"/>
      <c r="AH8" s="26"/>
      <c r="AI8" s="26"/>
      <c r="AJ8" s="27"/>
      <c r="AP8" s="15"/>
      <c r="AQ8" s="16"/>
      <c r="AR8" s="16"/>
      <c r="AS8" s="17"/>
      <c r="AT8" s="15"/>
      <c r="AU8" s="16"/>
      <c r="AV8" s="16"/>
      <c r="AW8" s="16"/>
      <c r="AX8" s="17"/>
      <c r="BD8" s="8" t="s">
        <v>18</v>
      </c>
      <c r="BE8" s="9"/>
      <c r="BF8" s="10" t="s">
        <v>18</v>
      </c>
      <c r="BH8" s="8" t="s">
        <v>18</v>
      </c>
      <c r="BI8" s="10"/>
      <c r="BK8" s="23" t="s">
        <v>29</v>
      </c>
    </row>
    <row r="9" spans="2:63" ht="23.25" customHeight="1" x14ac:dyDescent="0.4">
      <c r="B9" s="99"/>
      <c r="C9" s="100"/>
      <c r="D9" s="100"/>
      <c r="E9" s="57"/>
      <c r="F9" s="60" t="s">
        <v>28</v>
      </c>
      <c r="G9" s="60"/>
      <c r="H9" s="60"/>
      <c r="I9" s="75"/>
      <c r="K9" s="50"/>
      <c r="L9" s="42"/>
      <c r="M9" s="42"/>
      <c r="N9" s="51"/>
      <c r="AD9" s="28" t="s">
        <v>101</v>
      </c>
      <c r="AE9" s="28"/>
      <c r="AF9" s="28"/>
      <c r="AG9" s="28"/>
      <c r="AH9" s="28"/>
      <c r="AI9" s="28"/>
      <c r="AJ9" s="29"/>
      <c r="AP9" s="12"/>
      <c r="AQ9" s="13"/>
      <c r="AR9" s="13"/>
      <c r="AS9" s="14"/>
      <c r="AT9" s="12"/>
      <c r="AU9" s="13"/>
      <c r="AV9" s="13"/>
      <c r="AW9" s="13"/>
      <c r="AX9" s="14"/>
      <c r="BD9" s="8"/>
      <c r="BE9" s="9"/>
      <c r="BF9" s="10"/>
      <c r="BH9" s="8"/>
      <c r="BI9" s="10"/>
      <c r="BK9" s="21" t="s">
        <v>30</v>
      </c>
    </row>
    <row r="10" spans="2:63" ht="23.25" customHeight="1" x14ac:dyDescent="0.4">
      <c r="B10" s="101" t="s">
        <v>167</v>
      </c>
      <c r="C10" s="102"/>
      <c r="D10" s="102"/>
      <c r="E10" s="58"/>
      <c r="F10" s="60" t="s">
        <v>31</v>
      </c>
      <c r="G10" s="60"/>
      <c r="H10" s="60"/>
      <c r="I10" s="75"/>
      <c r="K10" s="50"/>
      <c r="L10" s="42"/>
      <c r="M10" s="42"/>
      <c r="N10" s="51"/>
      <c r="AD10" s="28" t="s">
        <v>101</v>
      </c>
      <c r="AE10" s="28"/>
      <c r="AF10" s="28"/>
      <c r="AG10" s="28"/>
      <c r="AH10" s="28"/>
      <c r="AI10" s="28"/>
      <c r="AJ10" s="29"/>
      <c r="AP10" s="12"/>
      <c r="AQ10" s="13"/>
      <c r="AR10" s="13"/>
      <c r="AS10" s="14"/>
      <c r="AT10" s="12"/>
      <c r="AU10" s="13"/>
      <c r="AV10" s="13"/>
      <c r="AW10" s="13"/>
      <c r="AX10" s="14"/>
      <c r="BD10" s="8"/>
      <c r="BE10" s="9"/>
      <c r="BF10" s="10"/>
      <c r="BH10" s="8"/>
      <c r="BI10" s="10"/>
    </row>
    <row r="11" spans="2:63" ht="23.25" customHeight="1" x14ac:dyDescent="0.4">
      <c r="B11" s="101" t="s">
        <v>169</v>
      </c>
      <c r="C11" s="102"/>
      <c r="D11" s="102"/>
      <c r="E11" s="59"/>
      <c r="F11" s="60" t="s">
        <v>33</v>
      </c>
      <c r="G11" s="60"/>
      <c r="H11" s="60"/>
      <c r="I11" s="75"/>
      <c r="K11" s="50"/>
      <c r="L11" s="42"/>
      <c r="M11" s="42"/>
      <c r="N11" s="51"/>
      <c r="AD11" s="28" t="s">
        <v>101</v>
      </c>
      <c r="AE11" s="28"/>
      <c r="AF11" s="28"/>
      <c r="AG11" s="28"/>
      <c r="AH11" s="28"/>
      <c r="AI11" s="28"/>
      <c r="AJ11" s="29"/>
      <c r="AP11" s="12"/>
      <c r="AQ11" s="13"/>
      <c r="AR11" s="13"/>
      <c r="AS11" s="14"/>
      <c r="AT11" s="12"/>
      <c r="AU11" s="13"/>
      <c r="AV11" s="13"/>
      <c r="AW11" s="13"/>
      <c r="AX11" s="14"/>
      <c r="BD11" s="8"/>
      <c r="BE11" s="9"/>
      <c r="BF11" s="10"/>
      <c r="BH11" s="8"/>
      <c r="BI11" s="10"/>
      <c r="BK11" s="21" t="s">
        <v>32</v>
      </c>
    </row>
    <row r="12" spans="2:63" ht="23.25" customHeight="1" x14ac:dyDescent="0.4">
      <c r="B12" s="101" t="s">
        <v>168</v>
      </c>
      <c r="C12" s="102"/>
      <c r="D12" s="102"/>
      <c r="E12" s="59"/>
      <c r="F12" s="60" t="s">
        <v>35</v>
      </c>
      <c r="G12" s="60"/>
      <c r="H12" s="60"/>
      <c r="I12" s="75"/>
      <c r="K12" s="50"/>
      <c r="L12" s="42"/>
      <c r="M12" s="42"/>
      <c r="N12" s="51"/>
      <c r="AD12" s="28" t="s">
        <v>101</v>
      </c>
      <c r="AE12" s="28"/>
      <c r="AF12" s="28"/>
      <c r="AG12" s="28"/>
      <c r="AH12" s="28"/>
      <c r="AI12" s="28"/>
      <c r="AJ12" s="29"/>
      <c r="AP12" s="12"/>
      <c r="AQ12" s="13"/>
      <c r="AR12" s="13"/>
      <c r="AS12" s="14"/>
      <c r="AT12" s="12"/>
      <c r="AU12" s="13"/>
      <c r="AV12" s="13"/>
      <c r="AW12" s="13"/>
      <c r="AX12" s="14"/>
      <c r="BD12" s="8"/>
      <c r="BE12" s="9"/>
      <c r="BF12" s="10"/>
      <c r="BH12" s="8"/>
      <c r="BI12" s="10"/>
      <c r="BK12" s="21" t="s">
        <v>34</v>
      </c>
    </row>
    <row r="13" spans="2:63" ht="23.25" customHeight="1" x14ac:dyDescent="0.4">
      <c r="B13" s="93"/>
      <c r="C13" s="94"/>
      <c r="D13" s="94"/>
      <c r="E13" s="61"/>
      <c r="F13" s="62" t="s">
        <v>36</v>
      </c>
      <c r="G13" s="62"/>
      <c r="H13" s="62"/>
      <c r="I13" s="76"/>
      <c r="K13" s="50"/>
      <c r="L13" s="42"/>
      <c r="M13" s="42"/>
      <c r="N13" s="51"/>
      <c r="AD13" s="28" t="s">
        <v>101</v>
      </c>
      <c r="AE13" s="28"/>
      <c r="AF13" s="28"/>
      <c r="AG13" s="28"/>
      <c r="AH13" s="28"/>
      <c r="AI13" s="28"/>
      <c r="AJ13" s="29"/>
      <c r="AP13" s="12"/>
      <c r="AQ13" s="13"/>
      <c r="AR13" s="13"/>
      <c r="AS13" s="14"/>
      <c r="AT13" s="12"/>
      <c r="AU13" s="13"/>
      <c r="AV13" s="13"/>
      <c r="AW13" s="13"/>
      <c r="AX13" s="14"/>
      <c r="BD13" s="8"/>
      <c r="BE13" s="9"/>
      <c r="BF13" s="10"/>
      <c r="BH13" s="8"/>
      <c r="BI13" s="10"/>
    </row>
    <row r="14" spans="2:63" ht="23.25" customHeight="1" x14ac:dyDescent="0.4">
      <c r="B14" s="99" t="s">
        <v>94</v>
      </c>
      <c r="C14" s="100"/>
      <c r="D14" s="100"/>
      <c r="E14" s="57"/>
      <c r="F14" s="60" t="s">
        <v>37</v>
      </c>
      <c r="G14" s="60"/>
      <c r="H14" s="60"/>
      <c r="I14" s="75"/>
      <c r="K14" s="50"/>
      <c r="L14" s="42"/>
      <c r="M14" s="42"/>
      <c r="N14" s="51"/>
      <c r="AD14" s="26"/>
      <c r="AE14" s="26" t="s">
        <v>101</v>
      </c>
      <c r="AF14" s="26"/>
      <c r="AG14" s="26"/>
      <c r="AH14" s="26"/>
      <c r="AI14" s="26"/>
      <c r="AJ14" s="27"/>
      <c r="AP14" s="12"/>
      <c r="AQ14" s="13"/>
      <c r="AR14" s="13"/>
      <c r="AS14" s="14"/>
      <c r="AT14" s="12"/>
      <c r="AU14" s="13"/>
      <c r="AV14" s="13"/>
      <c r="AW14" s="13"/>
      <c r="AX14" s="14"/>
      <c r="BD14" s="8"/>
      <c r="BE14" s="9"/>
      <c r="BF14" s="10"/>
      <c r="BH14" s="8"/>
      <c r="BI14" s="10"/>
    </row>
    <row r="15" spans="2:63" ht="23.25" customHeight="1" x14ac:dyDescent="0.4">
      <c r="B15" s="99"/>
      <c r="C15" s="100"/>
      <c r="D15" s="100"/>
      <c r="E15" s="57"/>
      <c r="F15" s="60" t="s">
        <v>38</v>
      </c>
      <c r="G15" s="60"/>
      <c r="H15" s="60"/>
      <c r="I15" s="75"/>
      <c r="K15" s="50"/>
      <c r="L15" s="42"/>
      <c r="M15" s="42"/>
      <c r="N15" s="51"/>
      <c r="AD15" s="28"/>
      <c r="AE15" s="28" t="s">
        <v>101</v>
      </c>
      <c r="AF15" s="28"/>
      <c r="AG15" s="28"/>
      <c r="AH15" s="28"/>
      <c r="AI15" s="28"/>
      <c r="AJ15" s="29"/>
      <c r="AP15" s="12"/>
      <c r="AQ15" s="13"/>
      <c r="AR15" s="13"/>
      <c r="AS15" s="14"/>
      <c r="AT15" s="12"/>
      <c r="AU15" s="13"/>
      <c r="AV15" s="13"/>
      <c r="AW15" s="13"/>
      <c r="AX15" s="14"/>
      <c r="BD15" s="8"/>
      <c r="BE15" s="9"/>
      <c r="BF15" s="10"/>
      <c r="BH15" s="8"/>
      <c r="BI15" s="10"/>
    </row>
    <row r="16" spans="2:63" ht="23.25" customHeight="1" x14ac:dyDescent="0.4">
      <c r="B16" s="101" t="s">
        <v>104</v>
      </c>
      <c r="C16" s="102"/>
      <c r="D16" s="102"/>
      <c r="E16" s="58"/>
      <c r="F16" s="60" t="s">
        <v>39</v>
      </c>
      <c r="G16" s="60"/>
      <c r="H16" s="60"/>
      <c r="I16" s="75"/>
      <c r="K16" s="50"/>
      <c r="L16" s="42"/>
      <c r="M16" s="42"/>
      <c r="N16" s="51"/>
      <c r="AB16" s="71"/>
      <c r="AD16" s="28"/>
      <c r="AE16" s="28" t="s">
        <v>101</v>
      </c>
      <c r="AF16" s="28"/>
      <c r="AG16" s="28"/>
      <c r="AH16" s="28"/>
      <c r="AI16" s="28"/>
      <c r="AJ16" s="29"/>
      <c r="AP16" s="12"/>
      <c r="AQ16" s="13"/>
      <c r="AR16" s="13"/>
      <c r="AS16" s="14"/>
      <c r="AT16" s="12"/>
      <c r="AU16" s="13"/>
      <c r="AV16" s="13"/>
      <c r="AW16" s="13"/>
      <c r="AX16" s="14"/>
      <c r="BD16" s="8"/>
      <c r="BE16" s="9"/>
      <c r="BF16" s="10"/>
      <c r="BH16" s="8"/>
      <c r="BI16" s="10"/>
    </row>
    <row r="17" spans="2:63" ht="23.25" customHeight="1" x14ac:dyDescent="0.4">
      <c r="B17" s="101" t="s">
        <v>102</v>
      </c>
      <c r="C17" s="102"/>
      <c r="D17" s="102"/>
      <c r="E17" s="59"/>
      <c r="F17" s="60" t="s">
        <v>40</v>
      </c>
      <c r="G17" s="60"/>
      <c r="H17" s="60"/>
      <c r="I17" s="75"/>
      <c r="K17" s="50"/>
      <c r="L17" s="42"/>
      <c r="M17" s="42"/>
      <c r="N17" s="51"/>
      <c r="AB17" s="71"/>
      <c r="AD17" s="28"/>
      <c r="AE17" s="28" t="s">
        <v>101</v>
      </c>
      <c r="AF17" s="28"/>
      <c r="AG17" s="28"/>
      <c r="AH17" s="28"/>
      <c r="AI17" s="28"/>
      <c r="AJ17" s="29"/>
      <c r="AP17" s="12"/>
      <c r="AQ17" s="13"/>
      <c r="AR17" s="13"/>
      <c r="AS17" s="14"/>
      <c r="AT17" s="12"/>
      <c r="AU17" s="13"/>
      <c r="AV17" s="13"/>
      <c r="AW17" s="13"/>
      <c r="AX17" s="14"/>
      <c r="BD17" s="8"/>
      <c r="BE17" s="9"/>
      <c r="BF17" s="10"/>
      <c r="BH17" s="8"/>
      <c r="BI17" s="10"/>
    </row>
    <row r="18" spans="2:63" ht="23.25" customHeight="1" x14ac:dyDescent="0.4">
      <c r="B18" s="101" t="s">
        <v>103</v>
      </c>
      <c r="C18" s="102"/>
      <c r="D18" s="102"/>
      <c r="E18" s="59"/>
      <c r="F18" s="60" t="s">
        <v>41</v>
      </c>
      <c r="G18" s="60"/>
      <c r="H18" s="60"/>
      <c r="I18" s="75"/>
      <c r="J18" s="56"/>
      <c r="K18" s="50"/>
      <c r="L18" s="42"/>
      <c r="M18" s="42"/>
      <c r="N18" s="51"/>
      <c r="AB18" s="71"/>
      <c r="AD18" s="28"/>
      <c r="AE18" s="28" t="s">
        <v>101</v>
      </c>
      <c r="AF18" s="28"/>
      <c r="AG18" s="28"/>
      <c r="AH18" s="28"/>
      <c r="AI18" s="28"/>
      <c r="AJ18" s="29"/>
      <c r="AP18" s="12"/>
      <c r="AQ18" s="13"/>
      <c r="AR18" s="13"/>
      <c r="AS18" s="14"/>
      <c r="AT18" s="12"/>
      <c r="AU18" s="13"/>
      <c r="AV18" s="13"/>
      <c r="AW18" s="13"/>
      <c r="AX18" s="14"/>
      <c r="BD18" s="8"/>
      <c r="BE18" s="9"/>
      <c r="BF18" s="10"/>
      <c r="BH18" s="8"/>
      <c r="BI18" s="10"/>
    </row>
    <row r="19" spans="2:63" ht="23.25" customHeight="1" x14ac:dyDescent="0.4">
      <c r="B19" s="93"/>
      <c r="C19" s="94"/>
      <c r="D19" s="94"/>
      <c r="E19" s="61"/>
      <c r="F19" s="62" t="s">
        <v>42</v>
      </c>
      <c r="G19" s="62"/>
      <c r="H19" s="62"/>
      <c r="I19" s="76"/>
      <c r="K19" s="50"/>
      <c r="L19" s="72" t="s">
        <v>11</v>
      </c>
      <c r="M19" s="73" cm="1">
        <f t="array" ref="M19">SUMPRODUCT(($I8:$I49="〇")*(AD$8:AD$49="●"))+0.0007</f>
        <v>6.9999999999999999E-4</v>
      </c>
      <c r="N19" s="51"/>
      <c r="AB19" s="71"/>
      <c r="AD19" s="28"/>
      <c r="AE19" s="28" t="s">
        <v>101</v>
      </c>
      <c r="AF19" s="28"/>
      <c r="AG19" s="28"/>
      <c r="AH19" s="28"/>
      <c r="AI19" s="28"/>
      <c r="AJ19" s="29"/>
      <c r="AP19" s="12"/>
      <c r="AQ19" s="13"/>
      <c r="AR19" s="13"/>
      <c r="AS19" s="14"/>
      <c r="AT19" s="12"/>
      <c r="AU19" s="13"/>
      <c r="AV19" s="13"/>
      <c r="AW19" s="13"/>
      <c r="AX19" s="14"/>
      <c r="BD19" s="8"/>
      <c r="BE19" s="9"/>
      <c r="BF19" s="10"/>
      <c r="BH19" s="8"/>
      <c r="BI19" s="10"/>
      <c r="BK19" s="22" t="s">
        <v>43</v>
      </c>
    </row>
    <row r="20" spans="2:63" ht="23.25" customHeight="1" x14ac:dyDescent="0.4">
      <c r="B20" s="99" t="s">
        <v>99</v>
      </c>
      <c r="C20" s="100"/>
      <c r="D20" s="100"/>
      <c r="E20" s="57"/>
      <c r="F20" s="60" t="s">
        <v>44</v>
      </c>
      <c r="G20" s="60"/>
      <c r="H20" s="60"/>
      <c r="I20" s="75"/>
      <c r="J20" s="56"/>
      <c r="K20" s="50"/>
      <c r="L20" s="72" t="s">
        <v>12</v>
      </c>
      <c r="M20" s="73" cm="1">
        <f t="array" ref="M20">SUMPRODUCT(($I8:$I49="〇")*(AE$8:AE$49="●"))+0.0006</f>
        <v>5.9999999999999995E-4</v>
      </c>
      <c r="N20" s="51"/>
      <c r="AB20" s="71"/>
      <c r="AD20" s="26"/>
      <c r="AE20" s="26"/>
      <c r="AF20" s="26" t="s">
        <v>101</v>
      </c>
      <c r="AG20" s="26"/>
      <c r="AH20" s="26"/>
      <c r="AI20" s="26"/>
      <c r="AJ20" s="27"/>
      <c r="AP20" s="12"/>
      <c r="AQ20" s="13"/>
      <c r="AR20" s="13"/>
      <c r="AS20" s="14"/>
      <c r="AT20" s="12"/>
      <c r="AU20" s="13"/>
      <c r="AV20" s="13"/>
      <c r="AW20" s="13"/>
      <c r="AX20" s="14"/>
      <c r="BD20" s="8"/>
      <c r="BE20" s="9"/>
      <c r="BF20" s="10"/>
      <c r="BH20" s="8"/>
      <c r="BI20" s="10"/>
    </row>
    <row r="21" spans="2:63" ht="23.25" customHeight="1" x14ac:dyDescent="0.4">
      <c r="B21" s="99"/>
      <c r="C21" s="100"/>
      <c r="D21" s="100"/>
      <c r="E21" s="57"/>
      <c r="F21" s="60" t="s">
        <v>45</v>
      </c>
      <c r="G21" s="60"/>
      <c r="H21" s="60"/>
      <c r="I21" s="75"/>
      <c r="K21" s="50"/>
      <c r="L21" s="72" t="s">
        <v>13</v>
      </c>
      <c r="M21" s="73" cm="1">
        <f t="array" ref="M21">SUMPRODUCT(($I8:$I49="〇")*(AF$8:AF$49="●"))+0.0005</f>
        <v>5.0000000000000001E-4</v>
      </c>
      <c r="N21" s="51"/>
      <c r="AB21" s="71"/>
      <c r="AD21" s="28"/>
      <c r="AE21" s="28"/>
      <c r="AF21" s="28" t="s">
        <v>101</v>
      </c>
      <c r="AG21" s="28"/>
      <c r="AH21" s="28"/>
      <c r="AI21" s="28"/>
      <c r="AJ21" s="29"/>
      <c r="AP21" s="12"/>
      <c r="AQ21" s="13"/>
      <c r="AR21" s="13"/>
      <c r="AS21" s="14"/>
      <c r="AT21" s="12"/>
      <c r="AU21" s="13"/>
      <c r="AV21" s="13"/>
      <c r="AW21" s="13"/>
      <c r="AX21" s="14"/>
      <c r="BD21" s="8"/>
      <c r="BE21" s="9"/>
      <c r="BF21" s="10"/>
      <c r="BH21" s="8"/>
      <c r="BI21" s="10"/>
    </row>
    <row r="22" spans="2:63" ht="23.25" customHeight="1" x14ac:dyDescent="0.4">
      <c r="B22" s="101" t="s">
        <v>107</v>
      </c>
      <c r="C22" s="102"/>
      <c r="D22" s="102"/>
      <c r="E22" s="58"/>
      <c r="F22" s="60" t="s">
        <v>46</v>
      </c>
      <c r="G22" s="60"/>
      <c r="H22" s="60"/>
      <c r="I22" s="75"/>
      <c r="J22" s="56" t="s">
        <v>166</v>
      </c>
      <c r="K22" s="50"/>
      <c r="L22" s="72" t="s">
        <v>14</v>
      </c>
      <c r="M22" s="73" cm="1">
        <f t="array" ref="M22">SUMPRODUCT(($I8:$I49="〇")*(AG$8:AG$49="●"))+0.0004</f>
        <v>4.0000000000000002E-4</v>
      </c>
      <c r="N22" s="51"/>
      <c r="AB22" s="71"/>
      <c r="AD22" s="28"/>
      <c r="AE22" s="28"/>
      <c r="AF22" s="28" t="s">
        <v>101</v>
      </c>
      <c r="AG22" s="28"/>
      <c r="AH22" s="28"/>
      <c r="AI22" s="28"/>
      <c r="AJ22" s="29"/>
      <c r="AP22" s="12"/>
      <c r="AQ22" s="13"/>
      <c r="AR22" s="13"/>
      <c r="AS22" s="14"/>
      <c r="AT22" s="12"/>
      <c r="AU22" s="13"/>
      <c r="AV22" s="13"/>
      <c r="AW22" s="13"/>
      <c r="AX22" s="14"/>
      <c r="BD22" s="8"/>
      <c r="BE22" s="9"/>
      <c r="BF22" s="10"/>
      <c r="BH22" s="8"/>
      <c r="BI22" s="10"/>
    </row>
    <row r="23" spans="2:63" ht="23.25" customHeight="1" x14ac:dyDescent="0.4">
      <c r="B23" s="101" t="s">
        <v>105</v>
      </c>
      <c r="C23" s="102"/>
      <c r="D23" s="102"/>
      <c r="E23" s="59"/>
      <c r="F23" s="60" t="s">
        <v>47</v>
      </c>
      <c r="G23" s="60"/>
      <c r="H23" s="60"/>
      <c r="I23" s="75"/>
      <c r="K23" s="50"/>
      <c r="L23" s="72" t="s">
        <v>15</v>
      </c>
      <c r="M23" s="73" cm="1">
        <f t="array" ref="M23">SUMPRODUCT(($I8:$I49="〇")*(AH$8:AH$49="●"))+0.0003</f>
        <v>2.9999999999999997E-4</v>
      </c>
      <c r="N23" s="51"/>
      <c r="AB23" s="71"/>
      <c r="AD23" s="28"/>
      <c r="AE23" s="28"/>
      <c r="AF23" s="28" t="s">
        <v>101</v>
      </c>
      <c r="AG23" s="28"/>
      <c r="AH23" s="28"/>
      <c r="AI23" s="28"/>
      <c r="AJ23" s="29"/>
      <c r="AP23" s="12"/>
      <c r="AQ23" s="13"/>
      <c r="AR23" s="13"/>
      <c r="AS23" s="14"/>
      <c r="AT23" s="12"/>
      <c r="AU23" s="13"/>
      <c r="AV23" s="13"/>
      <c r="AW23" s="13"/>
      <c r="AX23" s="14"/>
      <c r="BD23" s="8"/>
      <c r="BE23" s="9"/>
      <c r="BF23" s="10"/>
      <c r="BH23" s="8"/>
      <c r="BI23" s="10"/>
    </row>
    <row r="24" spans="2:63" ht="23.25" customHeight="1" x14ac:dyDescent="0.4">
      <c r="B24" s="101" t="s">
        <v>106</v>
      </c>
      <c r="C24" s="102"/>
      <c r="D24" s="102"/>
      <c r="E24" s="59"/>
      <c r="F24" s="60" t="s">
        <v>48</v>
      </c>
      <c r="G24" s="60"/>
      <c r="H24" s="60"/>
      <c r="I24" s="75"/>
      <c r="K24" s="50"/>
      <c r="L24" s="72" t="s">
        <v>16</v>
      </c>
      <c r="M24" s="73" cm="1">
        <f t="array" ref="M24">SUMPRODUCT(($I8:$I49="〇")*(AI$8:AI$49="●"))+0.0002</f>
        <v>2.0000000000000001E-4</v>
      </c>
      <c r="N24" s="51"/>
      <c r="AB24" s="71"/>
      <c r="AD24" s="28"/>
      <c r="AE24" s="28"/>
      <c r="AF24" s="28" t="s">
        <v>101</v>
      </c>
      <c r="AG24" s="28"/>
      <c r="AH24" s="28"/>
      <c r="AI24" s="28"/>
      <c r="AJ24" s="29"/>
      <c r="AP24" s="12"/>
      <c r="AQ24" s="13"/>
      <c r="AR24" s="13"/>
      <c r="AS24" s="14"/>
      <c r="AT24" s="12"/>
      <c r="AU24" s="13"/>
      <c r="AV24" s="13"/>
      <c r="AW24" s="13"/>
      <c r="AX24" s="14"/>
      <c r="BD24" s="8"/>
      <c r="BE24" s="9"/>
      <c r="BF24" s="10"/>
      <c r="BH24" s="8"/>
      <c r="BI24" s="10"/>
      <c r="BK24" s="21" t="s">
        <v>49</v>
      </c>
    </row>
    <row r="25" spans="2:63" ht="23.25" customHeight="1" x14ac:dyDescent="0.4">
      <c r="B25" s="93"/>
      <c r="C25" s="94"/>
      <c r="D25" s="94"/>
      <c r="E25" s="61"/>
      <c r="F25" s="62" t="s">
        <v>50</v>
      </c>
      <c r="G25" s="62"/>
      <c r="H25" s="62"/>
      <c r="I25" s="76"/>
      <c r="K25" s="50"/>
      <c r="L25" s="72" t="s">
        <v>17</v>
      </c>
      <c r="M25" s="73" cm="1">
        <f t="array" ref="M25">SUMPRODUCT(($I8:$I49="〇")*(AJ$8:AJ$49="●"))+0.0001</f>
        <v>1E-4</v>
      </c>
      <c r="N25" s="51"/>
      <c r="AB25" s="71"/>
      <c r="AD25" s="30"/>
      <c r="AE25" s="30"/>
      <c r="AF25" s="30" t="s">
        <v>101</v>
      </c>
      <c r="AG25" s="30"/>
      <c r="AH25" s="30"/>
      <c r="AI25" s="30"/>
      <c r="AJ25" s="31"/>
      <c r="AP25" s="12"/>
      <c r="AQ25" s="13"/>
      <c r="AR25" s="13"/>
      <c r="AS25" s="14"/>
      <c r="AT25" s="12"/>
      <c r="AU25" s="13"/>
      <c r="AV25" s="13"/>
      <c r="AW25" s="13"/>
      <c r="AX25" s="14"/>
      <c r="BD25" s="8"/>
      <c r="BE25" s="9"/>
      <c r="BF25" s="10"/>
      <c r="BH25" s="8"/>
      <c r="BI25" s="10"/>
    </row>
    <row r="26" spans="2:63" ht="23.25" customHeight="1" x14ac:dyDescent="0.4">
      <c r="B26" s="99" t="s">
        <v>98</v>
      </c>
      <c r="C26" s="100"/>
      <c r="D26" s="100"/>
      <c r="E26" s="57"/>
      <c r="F26" s="60" t="s">
        <v>51</v>
      </c>
      <c r="G26" s="60"/>
      <c r="H26" s="60"/>
      <c r="I26" s="75"/>
      <c r="K26" s="50"/>
      <c r="L26" s="42"/>
      <c r="M26" s="42"/>
      <c r="N26" s="51"/>
      <c r="AB26" s="71"/>
      <c r="AD26" s="28"/>
      <c r="AE26" s="28"/>
      <c r="AF26" s="28"/>
      <c r="AG26" s="28" t="s">
        <v>101</v>
      </c>
      <c r="AH26" s="28"/>
      <c r="AI26" s="28"/>
      <c r="AJ26" s="29"/>
      <c r="AP26" s="12"/>
      <c r="AQ26" s="13"/>
      <c r="AR26" s="13"/>
      <c r="AS26" s="14"/>
      <c r="AT26" s="12"/>
      <c r="AU26" s="13"/>
      <c r="AV26" s="13"/>
      <c r="AW26" s="13"/>
      <c r="AX26" s="14"/>
      <c r="BD26" s="8"/>
      <c r="BE26" s="9"/>
      <c r="BF26" s="10"/>
      <c r="BH26" s="8"/>
      <c r="BI26" s="10"/>
    </row>
    <row r="27" spans="2:63" ht="23.25" customHeight="1" x14ac:dyDescent="0.4">
      <c r="B27" s="99"/>
      <c r="C27" s="100"/>
      <c r="D27" s="100"/>
      <c r="E27" s="57"/>
      <c r="F27" s="60" t="s">
        <v>52</v>
      </c>
      <c r="G27" s="60"/>
      <c r="H27" s="60"/>
      <c r="I27" s="75"/>
      <c r="K27" s="50"/>
      <c r="L27" s="42"/>
      <c r="M27" s="42"/>
      <c r="N27" s="51"/>
      <c r="AD27" s="28"/>
      <c r="AE27" s="28"/>
      <c r="AF27" s="28"/>
      <c r="AG27" s="28" t="s">
        <v>101</v>
      </c>
      <c r="AH27" s="28"/>
      <c r="AI27" s="28"/>
      <c r="AJ27" s="29"/>
      <c r="AP27" s="12"/>
      <c r="AQ27" s="13"/>
      <c r="AR27" s="13"/>
      <c r="AS27" s="14"/>
      <c r="AT27" s="12"/>
      <c r="AU27" s="13"/>
      <c r="AV27" s="13"/>
      <c r="AW27" s="13"/>
      <c r="AX27" s="14"/>
      <c r="BD27" s="8"/>
      <c r="BE27" s="9"/>
      <c r="BF27" s="10"/>
      <c r="BH27" s="8"/>
      <c r="BI27" s="10"/>
      <c r="BK27" s="32" t="s">
        <v>54</v>
      </c>
    </row>
    <row r="28" spans="2:63" ht="23.25" customHeight="1" thickBot="1" x14ac:dyDescent="0.45">
      <c r="B28" s="101" t="s">
        <v>110</v>
      </c>
      <c r="C28" s="102"/>
      <c r="D28" s="102"/>
      <c r="E28" s="58"/>
      <c r="F28" s="60" t="s">
        <v>53</v>
      </c>
      <c r="G28" s="60"/>
      <c r="H28" s="60"/>
      <c r="I28" s="75"/>
      <c r="K28" s="50"/>
      <c r="L28" s="44" t="s">
        <v>150</v>
      </c>
      <c r="M28" s="45"/>
      <c r="N28" s="51"/>
      <c r="AD28" s="28"/>
      <c r="AE28" s="28"/>
      <c r="AF28" s="28"/>
      <c r="AG28" s="28" t="s">
        <v>101</v>
      </c>
      <c r="AH28" s="28"/>
      <c r="AI28" s="28"/>
      <c r="AJ28" s="29"/>
      <c r="AP28" s="12"/>
      <c r="AQ28" s="13"/>
      <c r="AR28" s="13"/>
      <c r="AS28" s="14"/>
      <c r="AT28" s="12"/>
      <c r="AU28" s="13"/>
      <c r="AV28" s="13"/>
      <c r="AW28" s="13"/>
      <c r="AX28" s="14"/>
      <c r="BD28" s="8"/>
      <c r="BE28" s="9"/>
      <c r="BF28" s="10"/>
      <c r="BH28" s="8"/>
      <c r="BI28" s="10"/>
    </row>
    <row r="29" spans="2:63" ht="23.25" customHeight="1" thickTop="1" x14ac:dyDescent="0.4">
      <c r="B29" s="101" t="s">
        <v>108</v>
      </c>
      <c r="C29" s="102"/>
      <c r="D29" s="102"/>
      <c r="E29" s="59"/>
      <c r="F29" s="60" t="s">
        <v>55</v>
      </c>
      <c r="G29" s="60"/>
      <c r="H29" s="60"/>
      <c r="I29" s="75"/>
      <c r="J29" s="56" t="s">
        <v>166</v>
      </c>
      <c r="K29" s="50"/>
      <c r="L29" s="42"/>
      <c r="M29" s="42"/>
      <c r="N29" s="51"/>
      <c r="AD29" s="28"/>
      <c r="AE29" s="28"/>
      <c r="AF29" s="28"/>
      <c r="AG29" s="28" t="s">
        <v>101</v>
      </c>
      <c r="AH29" s="28"/>
      <c r="AI29" s="28"/>
      <c r="AJ29" s="29"/>
      <c r="AP29" s="12"/>
      <c r="AQ29" s="13"/>
      <c r="AR29" s="13"/>
      <c r="AS29" s="14"/>
      <c r="AT29" s="12"/>
      <c r="AU29" s="13"/>
      <c r="AV29" s="13"/>
      <c r="AW29" s="13"/>
      <c r="AX29" s="14"/>
      <c r="BD29" s="8"/>
      <c r="BE29" s="9"/>
      <c r="BF29" s="10"/>
      <c r="BH29" s="8"/>
      <c r="BI29" s="10"/>
      <c r="BK29" s="32" t="s">
        <v>57</v>
      </c>
    </row>
    <row r="30" spans="2:63" ht="23.25" customHeight="1" x14ac:dyDescent="0.4">
      <c r="B30" s="101" t="s">
        <v>109</v>
      </c>
      <c r="C30" s="102"/>
      <c r="D30" s="102"/>
      <c r="E30" s="59"/>
      <c r="F30" s="60" t="s">
        <v>56</v>
      </c>
      <c r="G30" s="60"/>
      <c r="H30" s="60"/>
      <c r="I30" s="75"/>
      <c r="K30" s="50"/>
      <c r="L30" s="105" t="str">
        <f>設定用!$E$110</f>
        <v>現場の業務が特定の人に集中している状態に加え、備品や作業環境の整理整頓が行き届いていないことが、業務負荷や非効率を助長しています。共有スペースや道具の管理が個人任せになることで、探し物や二重管理が日常化し、全体の作業スピードや正確性にも影響を与えている可能性があります。</v>
      </c>
      <c r="M30" s="105"/>
      <c r="N30" s="51"/>
      <c r="AD30" s="28"/>
      <c r="AE30" s="28"/>
      <c r="AF30" s="28"/>
      <c r="AG30" s="28"/>
      <c r="AH30" s="28"/>
      <c r="AI30" s="28"/>
      <c r="AJ30" s="29"/>
      <c r="AP30" s="12"/>
      <c r="AQ30" s="13"/>
      <c r="AR30" s="13"/>
      <c r="AS30" s="14"/>
      <c r="AT30" s="12"/>
      <c r="AU30" s="13"/>
      <c r="AV30" s="13"/>
      <c r="AW30" s="13"/>
      <c r="AX30" s="14"/>
      <c r="BD30" s="8"/>
      <c r="BE30" s="9"/>
      <c r="BF30" s="10"/>
      <c r="BH30" s="8"/>
      <c r="BI30" s="10"/>
      <c r="BK30" s="32"/>
    </row>
    <row r="31" spans="2:63" ht="23.25" customHeight="1" x14ac:dyDescent="0.4">
      <c r="B31" s="93"/>
      <c r="C31" s="94"/>
      <c r="D31" s="94"/>
      <c r="E31" s="61"/>
      <c r="F31" s="62"/>
      <c r="G31" s="62"/>
      <c r="H31" s="62"/>
      <c r="I31" s="76"/>
      <c r="K31" s="50"/>
      <c r="L31" s="105"/>
      <c r="M31" s="105"/>
      <c r="N31" s="51"/>
      <c r="AD31" s="28"/>
      <c r="AE31" s="28"/>
      <c r="AF31" s="28"/>
      <c r="AG31" s="28" t="s">
        <v>101</v>
      </c>
      <c r="AH31" s="28"/>
      <c r="AI31" s="28"/>
      <c r="AJ31" s="29"/>
      <c r="AP31" s="12"/>
      <c r="AQ31" s="13"/>
      <c r="AR31" s="13"/>
      <c r="AS31" s="14"/>
      <c r="AT31" s="12"/>
      <c r="AU31" s="13"/>
      <c r="AV31" s="13"/>
      <c r="AW31" s="13"/>
      <c r="AX31" s="14"/>
      <c r="BD31" s="8"/>
      <c r="BE31" s="9"/>
      <c r="BF31" s="10"/>
      <c r="BH31" s="8"/>
      <c r="BI31" s="10"/>
      <c r="BK31" s="32" t="s">
        <v>58</v>
      </c>
    </row>
    <row r="32" spans="2:63" ht="23.25" customHeight="1" x14ac:dyDescent="0.4">
      <c r="B32" s="99" t="s">
        <v>97</v>
      </c>
      <c r="C32" s="100"/>
      <c r="D32" s="100"/>
      <c r="E32" s="57"/>
      <c r="F32" s="60" t="s">
        <v>59</v>
      </c>
      <c r="G32" s="60"/>
      <c r="H32" s="60"/>
      <c r="I32" s="75"/>
      <c r="K32" s="50"/>
      <c r="L32" s="105"/>
      <c r="M32" s="105"/>
      <c r="N32" s="51"/>
      <c r="AD32" s="26"/>
      <c r="AE32" s="26"/>
      <c r="AF32" s="26"/>
      <c r="AG32" s="26"/>
      <c r="AH32" s="26" t="s">
        <v>101</v>
      </c>
      <c r="AI32" s="26"/>
      <c r="AJ32" s="27"/>
      <c r="AP32" s="12"/>
      <c r="AQ32" s="13"/>
      <c r="AR32" s="13"/>
      <c r="AS32" s="14"/>
      <c r="AT32" s="12"/>
      <c r="AU32" s="13"/>
      <c r="AV32" s="13"/>
      <c r="AW32" s="13"/>
      <c r="AX32" s="14"/>
      <c r="BD32" s="8"/>
      <c r="BE32" s="9"/>
      <c r="BF32" s="10"/>
      <c r="BH32" s="8"/>
      <c r="BI32" s="10"/>
    </row>
    <row r="33" spans="2:63" ht="23.25" customHeight="1" x14ac:dyDescent="0.4">
      <c r="B33" s="99"/>
      <c r="C33" s="100"/>
      <c r="D33" s="100"/>
      <c r="E33" s="57"/>
      <c r="F33" s="60" t="s">
        <v>60</v>
      </c>
      <c r="G33" s="60"/>
      <c r="H33" s="60"/>
      <c r="I33" s="75"/>
      <c r="K33" s="50"/>
      <c r="L33" s="105"/>
      <c r="M33" s="105"/>
      <c r="N33" s="51"/>
      <c r="AD33" s="28"/>
      <c r="AE33" s="28"/>
      <c r="AF33" s="28"/>
      <c r="AG33" s="28"/>
      <c r="AH33" s="28" t="s">
        <v>101</v>
      </c>
      <c r="AI33" s="28"/>
      <c r="AJ33" s="29"/>
      <c r="AP33" s="12"/>
      <c r="AQ33" s="13"/>
      <c r="AR33" s="13"/>
      <c r="AS33" s="14"/>
      <c r="AT33" s="12"/>
      <c r="AU33" s="13"/>
      <c r="AV33" s="13"/>
      <c r="AW33" s="13"/>
      <c r="AX33" s="14"/>
      <c r="BD33" s="8"/>
      <c r="BE33" s="9"/>
      <c r="BF33" s="10"/>
      <c r="BH33" s="8"/>
      <c r="BI33" s="10"/>
    </row>
    <row r="34" spans="2:63" ht="23.25" customHeight="1" x14ac:dyDescent="0.4">
      <c r="B34" s="101" t="s">
        <v>113</v>
      </c>
      <c r="C34" s="102"/>
      <c r="D34" s="102"/>
      <c r="E34" s="58"/>
      <c r="F34" s="60" t="s">
        <v>61</v>
      </c>
      <c r="G34" s="60"/>
      <c r="H34" s="60"/>
      <c r="I34" s="75"/>
      <c r="K34" s="50"/>
      <c r="L34" s="105"/>
      <c r="M34" s="105"/>
      <c r="N34" s="51"/>
      <c r="AD34" s="28"/>
      <c r="AE34" s="28"/>
      <c r="AF34" s="28"/>
      <c r="AG34" s="28"/>
      <c r="AH34" s="28" t="s">
        <v>101</v>
      </c>
      <c r="AI34" s="28"/>
      <c r="AJ34" s="29"/>
      <c r="AP34" s="12"/>
      <c r="AQ34" s="13"/>
      <c r="AR34" s="13"/>
      <c r="AS34" s="14"/>
      <c r="AT34" s="12"/>
      <c r="AU34" s="13"/>
      <c r="AV34" s="13"/>
      <c r="AW34" s="13"/>
      <c r="AX34" s="14"/>
      <c r="BD34" s="8"/>
      <c r="BE34" s="9"/>
      <c r="BF34" s="10"/>
      <c r="BH34" s="8"/>
      <c r="BI34" s="10"/>
    </row>
    <row r="35" spans="2:63" ht="23.25" customHeight="1" x14ac:dyDescent="0.4">
      <c r="B35" s="101" t="s">
        <v>111</v>
      </c>
      <c r="C35" s="102"/>
      <c r="D35" s="102"/>
      <c r="E35" s="59"/>
      <c r="F35" s="60" t="s">
        <v>62</v>
      </c>
      <c r="G35" s="60"/>
      <c r="H35" s="60"/>
      <c r="I35" s="75"/>
      <c r="J35" s="56" t="s">
        <v>166</v>
      </c>
      <c r="K35" s="50"/>
      <c r="L35" s="105"/>
      <c r="M35" s="105"/>
      <c r="N35" s="51"/>
      <c r="AD35" s="28"/>
      <c r="AE35" s="28"/>
      <c r="AF35" s="28"/>
      <c r="AG35" s="28"/>
      <c r="AH35" s="28" t="s">
        <v>101</v>
      </c>
      <c r="AI35" s="28"/>
      <c r="AJ35" s="29"/>
      <c r="AP35" s="12"/>
      <c r="AQ35" s="13"/>
      <c r="AR35" s="13"/>
      <c r="AS35" s="14"/>
      <c r="AT35" s="12"/>
      <c r="AU35" s="13"/>
      <c r="AV35" s="13"/>
      <c r="AW35" s="13"/>
      <c r="AX35" s="14"/>
      <c r="BD35" s="8"/>
      <c r="BE35" s="9"/>
      <c r="BF35" s="10"/>
      <c r="BH35" s="8"/>
      <c r="BI35" s="10"/>
      <c r="BK35" s="22" t="s">
        <v>65</v>
      </c>
    </row>
    <row r="36" spans="2:63" ht="23.25" customHeight="1" x14ac:dyDescent="0.4">
      <c r="B36" s="101" t="s">
        <v>112</v>
      </c>
      <c r="C36" s="102"/>
      <c r="D36" s="102"/>
      <c r="E36" s="59"/>
      <c r="F36" s="60" t="s">
        <v>63</v>
      </c>
      <c r="G36" s="60"/>
      <c r="H36" s="60"/>
      <c r="I36" s="75"/>
      <c r="K36" s="50"/>
      <c r="L36" s="105"/>
      <c r="M36" s="105"/>
      <c r="N36" s="51"/>
      <c r="AD36" s="28"/>
      <c r="AE36" s="28"/>
      <c r="AF36" s="28"/>
      <c r="AG36" s="28"/>
      <c r="AH36" s="28" t="s">
        <v>101</v>
      </c>
      <c r="AI36" s="28"/>
      <c r="AJ36" s="29"/>
      <c r="AP36" s="12"/>
      <c r="AQ36" s="13"/>
      <c r="AR36" s="13"/>
      <c r="AS36" s="14"/>
      <c r="AT36" s="12"/>
      <c r="AU36" s="13"/>
      <c r="AV36" s="13"/>
      <c r="AW36" s="13"/>
      <c r="AX36" s="14"/>
      <c r="BD36" s="8"/>
      <c r="BE36" s="9"/>
      <c r="BF36" s="10"/>
      <c r="BH36" s="8"/>
      <c r="BI36" s="10"/>
    </row>
    <row r="37" spans="2:63" ht="23.25" customHeight="1" x14ac:dyDescent="0.4">
      <c r="B37" s="93"/>
      <c r="C37" s="94"/>
      <c r="D37" s="94"/>
      <c r="E37" s="61"/>
      <c r="F37" s="62" t="s">
        <v>64</v>
      </c>
      <c r="G37" s="62"/>
      <c r="H37" s="62"/>
      <c r="I37" s="76"/>
      <c r="K37" s="50"/>
      <c r="L37" s="105"/>
      <c r="M37" s="105"/>
      <c r="N37" s="51"/>
      <c r="AD37" s="30"/>
      <c r="AE37" s="30"/>
      <c r="AF37" s="30"/>
      <c r="AG37" s="30"/>
      <c r="AH37" s="30" t="s">
        <v>101</v>
      </c>
      <c r="AI37" s="30"/>
      <c r="AJ37" s="31"/>
      <c r="AP37" s="12"/>
      <c r="AQ37" s="13"/>
      <c r="AR37" s="13"/>
      <c r="AS37" s="14"/>
      <c r="AT37" s="12"/>
      <c r="AU37" s="13"/>
      <c r="AV37" s="13"/>
      <c r="AW37" s="13"/>
      <c r="AX37" s="14"/>
      <c r="BD37" s="8"/>
      <c r="BE37" s="9"/>
      <c r="BF37" s="10"/>
      <c r="BH37" s="8"/>
      <c r="BI37" s="10"/>
      <c r="BK37" s="33" t="s">
        <v>66</v>
      </c>
    </row>
    <row r="38" spans="2:63" ht="23.25" customHeight="1" x14ac:dyDescent="0.4">
      <c r="B38" s="99" t="s">
        <v>96</v>
      </c>
      <c r="C38" s="100"/>
      <c r="D38" s="100"/>
      <c r="E38" s="57"/>
      <c r="F38" s="60" t="s">
        <v>67</v>
      </c>
      <c r="G38" s="60"/>
      <c r="H38" s="60"/>
      <c r="I38" s="75"/>
      <c r="K38" s="50"/>
      <c r="L38" s="42"/>
      <c r="M38" s="42"/>
      <c r="N38" s="51"/>
      <c r="AD38" s="28"/>
      <c r="AE38" s="28"/>
      <c r="AF38" s="28"/>
      <c r="AG38" s="28"/>
      <c r="AH38" s="28"/>
      <c r="AI38" s="28" t="s">
        <v>101</v>
      </c>
      <c r="AJ38" s="29"/>
      <c r="AP38" s="12"/>
      <c r="AQ38" s="13"/>
      <c r="AR38" s="13"/>
      <c r="AS38" s="14"/>
      <c r="AT38" s="12"/>
      <c r="AU38" s="13"/>
      <c r="AV38" s="13"/>
      <c r="AW38" s="13"/>
      <c r="AX38" s="14"/>
      <c r="BD38" s="8"/>
      <c r="BE38" s="9"/>
      <c r="BF38" s="10"/>
      <c r="BH38" s="8"/>
      <c r="BI38" s="10"/>
      <c r="BK38" s="21" t="s">
        <v>70</v>
      </c>
    </row>
    <row r="39" spans="2:63" ht="23.25" customHeight="1" thickBot="1" x14ac:dyDescent="0.45">
      <c r="B39" s="99"/>
      <c r="C39" s="100"/>
      <c r="D39" s="100"/>
      <c r="E39" s="57"/>
      <c r="F39" s="60" t="s">
        <v>68</v>
      </c>
      <c r="G39" s="60"/>
      <c r="H39" s="60"/>
      <c r="I39" s="75"/>
      <c r="K39" s="50"/>
      <c r="L39" s="44" t="s">
        <v>119</v>
      </c>
      <c r="M39" s="45"/>
      <c r="N39" s="51"/>
      <c r="AD39" s="28"/>
      <c r="AE39" s="28"/>
      <c r="AF39" s="28"/>
      <c r="AG39" s="28"/>
      <c r="AH39" s="28"/>
      <c r="AI39" s="28" t="s">
        <v>101</v>
      </c>
      <c r="AJ39" s="29"/>
      <c r="AP39" s="12"/>
      <c r="AQ39" s="13"/>
      <c r="AR39" s="13"/>
      <c r="AS39" s="14"/>
      <c r="AT39" s="12"/>
      <c r="AU39" s="13"/>
      <c r="AV39" s="13"/>
      <c r="AW39" s="13"/>
      <c r="AX39" s="14"/>
      <c r="BD39" s="8"/>
      <c r="BE39" s="9"/>
      <c r="BF39" s="10"/>
      <c r="BH39" s="8"/>
      <c r="BI39" s="10"/>
      <c r="BK39" s="24" t="s">
        <v>69</v>
      </c>
    </row>
    <row r="40" spans="2:63" ht="23.25" customHeight="1" thickTop="1" x14ac:dyDescent="0.4">
      <c r="B40" s="101" t="s">
        <v>115</v>
      </c>
      <c r="C40" s="102"/>
      <c r="D40" s="102"/>
      <c r="E40" s="58"/>
      <c r="F40" s="60" t="s">
        <v>71</v>
      </c>
      <c r="G40" s="60"/>
      <c r="H40" s="60"/>
      <c r="I40" s="75"/>
      <c r="K40" s="50"/>
      <c r="L40" s="42"/>
      <c r="M40" s="42"/>
      <c r="N40" s="51"/>
      <c r="AD40" s="28"/>
      <c r="AE40" s="28"/>
      <c r="AF40" s="28"/>
      <c r="AG40" s="28"/>
      <c r="AH40" s="28"/>
      <c r="AI40" s="28" t="s">
        <v>101</v>
      </c>
      <c r="AJ40" s="29"/>
      <c r="AP40" s="12"/>
      <c r="AQ40" s="13"/>
      <c r="AR40" s="13"/>
      <c r="AS40" s="14"/>
      <c r="AT40" s="12"/>
      <c r="AU40" s="13"/>
      <c r="AV40" s="13"/>
      <c r="AW40" s="13"/>
      <c r="AX40" s="14"/>
      <c r="BD40" s="8"/>
      <c r="BE40" s="9"/>
      <c r="BF40" s="10"/>
      <c r="BH40" s="8"/>
      <c r="BI40" s="10"/>
      <c r="BK40" s="21" t="s">
        <v>72</v>
      </c>
    </row>
    <row r="41" spans="2:63" ht="23.25" customHeight="1" x14ac:dyDescent="0.4">
      <c r="B41" s="101" t="s">
        <v>114</v>
      </c>
      <c r="C41" s="102"/>
      <c r="D41" s="102"/>
      <c r="E41" s="58"/>
      <c r="F41" s="60" t="s">
        <v>73</v>
      </c>
      <c r="G41" s="60"/>
      <c r="H41" s="60"/>
      <c r="I41" s="75"/>
      <c r="K41" s="50"/>
      <c r="L41" s="105" t="str">
        <f>設定用!$F$110</f>
        <v>「属人化」と「現場の煩雑さ」を同時に解消するには、業務の見える化・手順書化と併せて、物理的環境の整備が不可欠です。作業導線の見直し、使うものの定位置管理、チーム共有の備品リスト作成など、まずは小さな習慣からルール化をはじめましょう。</v>
      </c>
      <c r="M41" s="105"/>
      <c r="N41" s="51"/>
      <c r="AD41" s="28"/>
      <c r="AE41" s="28"/>
      <c r="AF41" s="28"/>
      <c r="AG41" s="28"/>
      <c r="AH41" s="28"/>
      <c r="AI41" s="28" t="s">
        <v>101</v>
      </c>
      <c r="AJ41" s="29"/>
      <c r="AP41" s="12"/>
      <c r="AQ41" s="13"/>
      <c r="AR41" s="13"/>
      <c r="AS41" s="14"/>
      <c r="AT41" s="12"/>
      <c r="AU41" s="13"/>
      <c r="AV41" s="13"/>
      <c r="AW41" s="13"/>
      <c r="AX41" s="14"/>
      <c r="BD41" s="8"/>
      <c r="BE41" s="9"/>
      <c r="BF41" s="10"/>
      <c r="BH41" s="8"/>
      <c r="BI41" s="10"/>
    </row>
    <row r="42" spans="2:63" ht="23.25" customHeight="1" x14ac:dyDescent="0.4">
      <c r="B42" s="101" t="s">
        <v>170</v>
      </c>
      <c r="C42" s="102"/>
      <c r="D42" s="102"/>
      <c r="E42" s="59"/>
      <c r="F42" s="60" t="s">
        <v>74</v>
      </c>
      <c r="G42" s="60"/>
      <c r="H42" s="60"/>
      <c r="I42" s="75"/>
      <c r="K42" s="50"/>
      <c r="L42" s="105"/>
      <c r="M42" s="105"/>
      <c r="N42" s="51"/>
      <c r="AD42" s="28"/>
      <c r="AE42" s="28"/>
      <c r="AF42" s="28"/>
      <c r="AG42" s="28"/>
      <c r="AH42" s="28"/>
      <c r="AI42" s="28" t="s">
        <v>101</v>
      </c>
      <c r="AJ42" s="29"/>
      <c r="AP42" s="12"/>
      <c r="AQ42" s="13"/>
      <c r="AR42" s="13"/>
      <c r="AS42" s="14"/>
      <c r="AT42" s="12"/>
      <c r="AU42" s="13"/>
      <c r="AV42" s="13"/>
      <c r="AW42" s="13"/>
      <c r="AX42" s="14"/>
      <c r="BD42" s="8"/>
      <c r="BE42" s="9"/>
      <c r="BF42" s="10"/>
      <c r="BH42" s="8"/>
      <c r="BI42" s="10"/>
    </row>
    <row r="43" spans="2:63" ht="23.25" customHeight="1" x14ac:dyDescent="0.4">
      <c r="B43" s="93"/>
      <c r="C43" s="94"/>
      <c r="D43" s="94"/>
      <c r="E43" s="61"/>
      <c r="F43" s="62" t="s">
        <v>75</v>
      </c>
      <c r="G43" s="62"/>
      <c r="H43" s="62"/>
      <c r="I43" s="76"/>
      <c r="K43" s="50"/>
      <c r="L43" s="105"/>
      <c r="M43" s="105"/>
      <c r="N43" s="51"/>
      <c r="AD43" s="28"/>
      <c r="AE43" s="28"/>
      <c r="AF43" s="28"/>
      <c r="AG43" s="28"/>
      <c r="AH43" s="28"/>
      <c r="AI43" s="28" t="s">
        <v>101</v>
      </c>
      <c r="AJ43" s="29"/>
      <c r="AP43" s="12"/>
      <c r="AQ43" s="13"/>
      <c r="AR43" s="13"/>
      <c r="AS43" s="14"/>
      <c r="AT43" s="12"/>
      <c r="AU43" s="13"/>
      <c r="AV43" s="13"/>
      <c r="AW43" s="13"/>
      <c r="AX43" s="14"/>
      <c r="BD43" s="8"/>
      <c r="BE43" s="9"/>
      <c r="BF43" s="10"/>
      <c r="BH43" s="8"/>
      <c r="BI43" s="10"/>
      <c r="BK43" s="21" t="s">
        <v>76</v>
      </c>
    </row>
    <row r="44" spans="2:63" ht="23.25" customHeight="1" x14ac:dyDescent="0.4">
      <c r="B44" s="99" t="s">
        <v>95</v>
      </c>
      <c r="C44" s="100"/>
      <c r="D44" s="100"/>
      <c r="E44" s="57"/>
      <c r="F44" s="60" t="s">
        <v>77</v>
      </c>
      <c r="G44" s="60"/>
      <c r="H44" s="60"/>
      <c r="I44" s="75"/>
      <c r="K44" s="50"/>
      <c r="L44" s="105"/>
      <c r="M44" s="105"/>
      <c r="N44" s="51"/>
      <c r="AD44" s="26"/>
      <c r="AE44" s="26"/>
      <c r="AF44" s="26"/>
      <c r="AG44" s="26"/>
      <c r="AH44" s="26"/>
      <c r="AI44" s="26"/>
      <c r="AJ44" s="27" t="s">
        <v>101</v>
      </c>
      <c r="AP44" s="12"/>
      <c r="AQ44" s="13"/>
      <c r="AR44" s="13"/>
      <c r="AS44" s="14"/>
      <c r="AT44" s="12"/>
      <c r="AU44" s="13"/>
      <c r="AV44" s="13"/>
      <c r="AW44" s="13"/>
      <c r="AX44" s="14"/>
      <c r="BD44" s="8"/>
      <c r="BE44" s="9"/>
      <c r="BF44" s="10"/>
      <c r="BH44" s="8"/>
      <c r="BI44" s="10"/>
      <c r="BK44" s="21" t="s">
        <v>78</v>
      </c>
    </row>
    <row r="45" spans="2:63" ht="23.25" customHeight="1" x14ac:dyDescent="0.4">
      <c r="B45" s="99"/>
      <c r="C45" s="100"/>
      <c r="D45" s="100"/>
      <c r="E45" s="57"/>
      <c r="F45" s="60" t="s">
        <v>79</v>
      </c>
      <c r="G45" s="60"/>
      <c r="H45" s="60"/>
      <c r="I45" s="75"/>
      <c r="K45" s="50"/>
      <c r="L45" s="105"/>
      <c r="M45" s="105"/>
      <c r="N45" s="51"/>
      <c r="AD45" s="28"/>
      <c r="AE45" s="28"/>
      <c r="AF45" s="28"/>
      <c r="AG45" s="28"/>
      <c r="AH45" s="28"/>
      <c r="AI45" s="28"/>
      <c r="AJ45" s="29" t="s">
        <v>101</v>
      </c>
      <c r="AP45" s="12"/>
      <c r="AQ45" s="13"/>
      <c r="AR45" s="13"/>
      <c r="AS45" s="14"/>
      <c r="AT45" s="12"/>
      <c r="AU45" s="13"/>
      <c r="AV45" s="13"/>
      <c r="AW45" s="13"/>
      <c r="AX45" s="14"/>
      <c r="BD45" s="8"/>
      <c r="BE45" s="9"/>
      <c r="BF45" s="10"/>
      <c r="BH45" s="8"/>
      <c r="BI45" s="10"/>
      <c r="BK45" s="32" t="s">
        <v>80</v>
      </c>
    </row>
    <row r="46" spans="2:63" ht="23.25" customHeight="1" x14ac:dyDescent="0.4">
      <c r="B46" s="101" t="s">
        <v>118</v>
      </c>
      <c r="C46" s="102"/>
      <c r="D46" s="102"/>
      <c r="E46" s="58"/>
      <c r="F46" s="60" t="s">
        <v>83</v>
      </c>
      <c r="G46" s="60"/>
      <c r="H46" s="60"/>
      <c r="I46" s="75"/>
      <c r="K46" s="50"/>
      <c r="L46" s="105"/>
      <c r="M46" s="105"/>
      <c r="N46" s="51"/>
      <c r="AD46" s="28"/>
      <c r="AE46" s="28"/>
      <c r="AF46" s="28"/>
      <c r="AG46" s="28"/>
      <c r="AH46" s="28"/>
      <c r="AI46" s="28"/>
      <c r="AJ46" s="29" t="s">
        <v>101</v>
      </c>
      <c r="AP46" s="12"/>
      <c r="AQ46" s="13"/>
      <c r="AR46" s="13"/>
      <c r="AS46" s="14"/>
      <c r="AT46" s="12"/>
      <c r="AU46" s="13"/>
      <c r="AV46" s="13"/>
      <c r="AW46" s="13"/>
      <c r="AX46" s="14"/>
      <c r="BD46" s="8"/>
      <c r="BE46" s="9"/>
      <c r="BF46" s="10"/>
      <c r="BH46" s="8"/>
      <c r="BI46" s="10"/>
    </row>
    <row r="47" spans="2:63" ht="23.25" customHeight="1" x14ac:dyDescent="0.4">
      <c r="B47" s="101" t="s">
        <v>116</v>
      </c>
      <c r="C47" s="102"/>
      <c r="D47" s="102"/>
      <c r="E47" s="59"/>
      <c r="F47" s="60" t="s">
        <v>84</v>
      </c>
      <c r="G47" s="60"/>
      <c r="H47" s="60"/>
      <c r="I47" s="75"/>
      <c r="K47" s="50"/>
      <c r="L47" s="105"/>
      <c r="M47" s="105"/>
      <c r="N47" s="51"/>
      <c r="AD47" s="28"/>
      <c r="AE47" s="28"/>
      <c r="AF47" s="28"/>
      <c r="AG47" s="28"/>
      <c r="AH47" s="28"/>
      <c r="AI47" s="28"/>
      <c r="AJ47" s="29" t="s">
        <v>101</v>
      </c>
      <c r="AP47" s="12"/>
      <c r="AQ47" s="13"/>
      <c r="AR47" s="13"/>
      <c r="AS47" s="14"/>
      <c r="AT47" s="12"/>
      <c r="AU47" s="13"/>
      <c r="AV47" s="13"/>
      <c r="AW47" s="13"/>
      <c r="AX47" s="14"/>
      <c r="BD47" s="8"/>
      <c r="BE47" s="9"/>
      <c r="BF47" s="10"/>
      <c r="BH47" s="8"/>
      <c r="BI47" s="10"/>
      <c r="BK47" s="21" t="s">
        <v>82</v>
      </c>
    </row>
    <row r="48" spans="2:63" ht="23.25" customHeight="1" x14ac:dyDescent="0.4">
      <c r="B48" s="101" t="s">
        <v>117</v>
      </c>
      <c r="C48" s="102"/>
      <c r="D48" s="102"/>
      <c r="E48" s="59"/>
      <c r="F48" s="60" t="s">
        <v>85</v>
      </c>
      <c r="G48" s="60"/>
      <c r="H48" s="60"/>
      <c r="I48" s="75"/>
      <c r="K48" s="50"/>
      <c r="L48" s="105"/>
      <c r="M48" s="105"/>
      <c r="N48" s="51"/>
      <c r="AD48" s="28"/>
      <c r="AE48" s="28"/>
      <c r="AF48" s="28"/>
      <c r="AG48" s="28"/>
      <c r="AH48" s="28"/>
      <c r="AI48" s="28"/>
      <c r="AJ48" s="29" t="s">
        <v>101</v>
      </c>
      <c r="AP48" s="12"/>
      <c r="AQ48" s="13"/>
      <c r="AR48" s="13"/>
      <c r="AS48" s="14"/>
      <c r="AT48" s="12"/>
      <c r="AU48" s="13"/>
      <c r="AV48" s="13"/>
      <c r="AW48" s="13"/>
      <c r="AX48" s="14"/>
      <c r="BD48" s="8"/>
      <c r="BE48" s="9"/>
      <c r="BF48" s="10"/>
      <c r="BH48" s="8"/>
      <c r="BI48" s="10"/>
      <c r="BK48" s="21" t="s">
        <v>81</v>
      </c>
    </row>
    <row r="49" spans="2:61" ht="23.25" customHeight="1" thickBot="1" x14ac:dyDescent="0.45">
      <c r="B49" s="93"/>
      <c r="C49" s="94"/>
      <c r="D49" s="94"/>
      <c r="E49" s="61"/>
      <c r="F49" s="62" t="s">
        <v>86</v>
      </c>
      <c r="G49" s="62"/>
      <c r="H49" s="62"/>
      <c r="I49" s="77"/>
      <c r="K49" s="52"/>
      <c r="L49" s="53"/>
      <c r="M49" s="53"/>
      <c r="N49" s="54"/>
      <c r="AD49" s="30"/>
      <c r="AE49" s="30"/>
      <c r="AF49" s="30"/>
      <c r="AG49" s="30"/>
      <c r="AH49" s="30"/>
      <c r="AI49" s="30"/>
      <c r="AJ49" s="31" t="s">
        <v>101</v>
      </c>
      <c r="AP49" s="8"/>
      <c r="AQ49" s="9"/>
      <c r="AR49" s="9"/>
      <c r="AS49" s="10"/>
      <c r="AT49" s="8"/>
      <c r="AU49" s="9"/>
      <c r="AV49" s="9"/>
      <c r="AW49" s="9"/>
      <c r="AX49" s="10"/>
      <c r="BD49" s="8"/>
      <c r="BE49" s="9"/>
      <c r="BF49" s="10"/>
      <c r="BH49" s="8"/>
      <c r="BI49" s="10"/>
    </row>
    <row r="50" spans="2:61" ht="19.5" thickTop="1" x14ac:dyDescent="0.4"/>
    <row r="51" spans="2:61" x14ac:dyDescent="0.4"/>
    <row r="52" spans="2:61" x14ac:dyDescent="0.4">
      <c r="B52" s="40"/>
      <c r="C52" s="40"/>
      <c r="D52" s="40"/>
      <c r="E52" s="40"/>
      <c r="F52" s="40"/>
      <c r="G52" s="40"/>
      <c r="H52" s="40"/>
      <c r="I52" s="40"/>
      <c r="J52" s="40"/>
      <c r="K52" s="43"/>
      <c r="L52" s="43"/>
      <c r="M52" s="43"/>
      <c r="N52" s="43"/>
    </row>
    <row r="53" spans="2:61" x14ac:dyDescent="0.4">
      <c r="B53" s="39"/>
      <c r="C53" s="39" t="s">
        <v>155</v>
      </c>
      <c r="D53" s="39"/>
      <c r="E53" s="39"/>
      <c r="F53" s="39"/>
      <c r="G53" s="39"/>
      <c r="H53" s="39"/>
      <c r="I53" s="39"/>
      <c r="J53" s="39"/>
      <c r="K53" s="106" t="s">
        <v>157</v>
      </c>
      <c r="L53" s="106"/>
      <c r="M53" s="106"/>
      <c r="N53" s="106"/>
    </row>
    <row r="54" spans="2:61" x14ac:dyDescent="0.4">
      <c r="B54" s="39"/>
      <c r="C54" s="39" t="s">
        <v>165</v>
      </c>
      <c r="D54" s="39"/>
      <c r="E54" s="39"/>
      <c r="F54" s="39"/>
      <c r="G54" s="41" t="s">
        <v>164</v>
      </c>
      <c r="H54" s="39"/>
      <c r="I54" s="41" t="s">
        <v>163</v>
      </c>
      <c r="J54" s="39"/>
      <c r="K54" s="106" t="s">
        <v>158</v>
      </c>
      <c r="L54" s="106"/>
      <c r="M54" s="106"/>
      <c r="N54" s="106"/>
    </row>
    <row r="55" spans="2:61" x14ac:dyDescent="0.4">
      <c r="B55" s="39"/>
      <c r="C55" s="39"/>
      <c r="D55" s="39"/>
      <c r="E55" s="39"/>
      <c r="F55" s="39"/>
      <c r="G55" s="39"/>
      <c r="H55" s="39"/>
      <c r="I55" s="39"/>
      <c r="J55" s="39"/>
      <c r="K55" s="41"/>
      <c r="L55" s="41"/>
      <c r="M55" s="41"/>
      <c r="N55" s="41"/>
    </row>
    <row r="56" spans="2:61" x14ac:dyDescent="0.4">
      <c r="B56" s="39"/>
      <c r="C56" s="39" t="s">
        <v>162</v>
      </c>
      <c r="D56" s="39"/>
      <c r="E56" s="39"/>
      <c r="F56" s="39"/>
      <c r="G56" s="39"/>
      <c r="H56" s="39"/>
      <c r="I56" s="39"/>
      <c r="J56" s="39"/>
      <c r="K56" s="106" t="s">
        <v>159</v>
      </c>
      <c r="L56" s="106"/>
      <c r="M56" s="106"/>
      <c r="N56" s="106"/>
    </row>
    <row r="57" spans="2:61" x14ac:dyDescent="0.4">
      <c r="B57" s="39"/>
      <c r="C57" s="39" t="s">
        <v>161</v>
      </c>
      <c r="D57" s="39"/>
      <c r="E57" s="39"/>
      <c r="F57" s="39"/>
      <c r="G57" s="39"/>
      <c r="H57" s="39"/>
      <c r="I57" s="39"/>
      <c r="J57" s="39"/>
      <c r="K57" s="108"/>
      <c r="L57" s="108"/>
      <c r="M57" s="108"/>
      <c r="N57" s="108"/>
    </row>
    <row r="58" spans="2:61" x14ac:dyDescent="0.4">
      <c r="B58" s="39"/>
      <c r="C58" s="39" t="s">
        <v>156</v>
      </c>
      <c r="D58" s="39"/>
      <c r="E58" s="39"/>
      <c r="F58" s="39"/>
      <c r="G58" s="39"/>
      <c r="H58" s="39"/>
      <c r="I58" s="39"/>
      <c r="J58" s="39"/>
      <c r="K58" s="106" t="s">
        <v>160</v>
      </c>
      <c r="L58" s="106"/>
      <c r="M58" s="106"/>
      <c r="N58" s="106"/>
    </row>
    <row r="59" spans="2:61" x14ac:dyDescent="0.4">
      <c r="B59" s="107"/>
      <c r="C59" s="107"/>
      <c r="D59" s="107"/>
      <c r="E59" s="107"/>
      <c r="F59" s="107"/>
      <c r="G59" s="107"/>
      <c r="H59" s="107"/>
      <c r="I59" s="107"/>
      <c r="J59" s="39"/>
      <c r="K59" s="108"/>
      <c r="L59" s="108"/>
      <c r="M59" s="108"/>
      <c r="N59" s="108"/>
    </row>
    <row r="60" spans="2:61" x14ac:dyDescent="0.4"/>
  </sheetData>
  <sheetProtection algorithmName="SHA-512" hashValue="36K86d539HPdgM47xzeIWJX5w5y7AInw3+w7HVwP3tMalW9M7A8Td1ouVSR5AZ032+/Nifc7JKKi/V89me32Ng==" saltValue="GdbwwgsUvGDphPMZrzkn/A==" spinCount="100000" sheet="1" objects="1" scenarios="1" selectLockedCells="1"/>
  <mergeCells count="55">
    <mergeCell ref="K58:N58"/>
    <mergeCell ref="B59:I59"/>
    <mergeCell ref="K59:N59"/>
    <mergeCell ref="B48:D48"/>
    <mergeCell ref="B49:D49"/>
    <mergeCell ref="K53:N53"/>
    <mergeCell ref="K54:N54"/>
    <mergeCell ref="K56:N56"/>
    <mergeCell ref="K57:N57"/>
    <mergeCell ref="B38:D39"/>
    <mergeCell ref="B40:D40"/>
    <mergeCell ref="B41:D41"/>
    <mergeCell ref="L41:M48"/>
    <mergeCell ref="B42:D42"/>
    <mergeCell ref="B43:D43"/>
    <mergeCell ref="B44:D45"/>
    <mergeCell ref="B46:D46"/>
    <mergeCell ref="B47:D47"/>
    <mergeCell ref="B26:D27"/>
    <mergeCell ref="B28:D28"/>
    <mergeCell ref="B29:D29"/>
    <mergeCell ref="B30:D30"/>
    <mergeCell ref="L30:M37"/>
    <mergeCell ref="B31:D31"/>
    <mergeCell ref="B32:D33"/>
    <mergeCell ref="B34:D34"/>
    <mergeCell ref="B35:D35"/>
    <mergeCell ref="B36:D36"/>
    <mergeCell ref="B37:D37"/>
    <mergeCell ref="B24:D24"/>
    <mergeCell ref="B25:D25"/>
    <mergeCell ref="B22:D22"/>
    <mergeCell ref="B23:D23"/>
    <mergeCell ref="B20:D21"/>
    <mergeCell ref="B19:D19"/>
    <mergeCell ref="B6:D7"/>
    <mergeCell ref="E7:H7"/>
    <mergeCell ref="B8:D9"/>
    <mergeCell ref="B10:D10"/>
    <mergeCell ref="B11:D11"/>
    <mergeCell ref="B12:D12"/>
    <mergeCell ref="H4:J6"/>
    <mergeCell ref="B13:D13"/>
    <mergeCell ref="B14:D15"/>
    <mergeCell ref="B16:D16"/>
    <mergeCell ref="B17:D17"/>
    <mergeCell ref="B18:D18"/>
    <mergeCell ref="AD4:AJ4"/>
    <mergeCell ref="AP4:AS4"/>
    <mergeCell ref="AT4:AX4"/>
    <mergeCell ref="L5:M5"/>
    <mergeCell ref="AD5:AJ5"/>
    <mergeCell ref="AP5:AS5"/>
    <mergeCell ref="AT5:AX5"/>
    <mergeCell ref="L3:M4"/>
  </mergeCells>
  <phoneticPr fontId="1"/>
  <conditionalFormatting sqref="M19:M25">
    <cfRule type="dataBar" priority="1">
      <dataBar>
        <cfvo type="min"/>
        <cfvo type="max"/>
        <color rgb="FFFFB628"/>
      </dataBar>
      <extLst>
        <ext xmlns:x14="http://schemas.microsoft.com/office/spreadsheetml/2009/9/main" uri="{B025F937-C7B1-47D3-B67F-A62EFF666E3E}">
          <x14:id>{20151039-328E-436D-A81E-31CA5AAC9EF5}</x14:id>
        </ext>
      </extLst>
    </cfRule>
  </conditionalFormatting>
  <dataValidations count="1">
    <dataValidation type="list" allowBlank="1" showInputMessage="1" showErrorMessage="1" sqref="I8:I49" xr:uid="{F6C0311F-A431-4278-90CE-72E472F187EF}">
      <formula1>"〇,　,"</formula1>
    </dataValidation>
  </dataValidations>
  <printOptions horizontalCentered="1" verticalCentered="1"/>
  <pageMargins left="0.51181102362204722" right="0.51181102362204722" top="0.70866141732283472" bottom="0.39370078740157483" header="0.31496062992125984" footer="0.31496062992125984"/>
  <pageSetup paperSize="9" scale="57" orientation="portrait" r:id="rId1"/>
  <drawing r:id="rId2"/>
  <extLst>
    <ext xmlns:x14="http://schemas.microsoft.com/office/spreadsheetml/2009/9/main" uri="{78C0D931-6437-407d-A8EE-F0AAD7539E65}">
      <x14:conditionalFormattings>
        <x14:conditionalFormatting xmlns:xm="http://schemas.microsoft.com/office/excel/2006/main">
          <x14:cfRule type="dataBar" id="{20151039-328E-436D-A81E-31CA5AAC9EF5}">
            <x14:dataBar minLength="0" maxLength="100" border="1" negativeBarBorderColorSameAsPositive="0">
              <x14:cfvo type="autoMin"/>
              <x14:cfvo type="autoMax"/>
              <x14:borderColor rgb="FFFFB628"/>
              <x14:negativeFillColor rgb="FFFF0000"/>
              <x14:negativeBorderColor rgb="FFFF0000"/>
              <x14:axisColor rgb="FF000000"/>
            </x14:dataBar>
          </x14:cfRule>
          <xm:sqref>M19:M25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33698-57E6-445B-89C5-A52A381A3FCF}">
  <dimension ref="A108:T160"/>
  <sheetViews>
    <sheetView showGridLines="0" topLeftCell="A1048576" zoomScaleNormal="100" workbookViewId="0">
      <selection activeCell="A153" sqref="A1:XFD1048576"/>
    </sheetView>
  </sheetViews>
  <sheetFormatPr defaultColWidth="9" defaultRowHeight="18.75" zeroHeight="1" x14ac:dyDescent="0.4"/>
  <cols>
    <col min="1" max="1" width="8.5" customWidth="1"/>
    <col min="2" max="4" width="14.5" customWidth="1"/>
    <col min="5" max="6" width="84.5" customWidth="1"/>
    <col min="7" max="20" width="9" customWidth="1"/>
  </cols>
  <sheetData>
    <row r="108" spans="2:6" ht="20.25" hidden="1" customHeight="1" x14ac:dyDescent="0.4"/>
    <row r="109" spans="2:6" hidden="1" x14ac:dyDescent="0.4">
      <c r="B109" s="81" t="s">
        <v>200</v>
      </c>
      <c r="E109" s="6" t="s">
        <v>152</v>
      </c>
      <c r="F109" s="6" t="s">
        <v>151</v>
      </c>
    </row>
    <row r="110" spans="2:6" ht="64.5" hidden="1" customHeight="1" x14ac:dyDescent="0.4">
      <c r="C110" s="70" t="str">
        <f>IF(LARGE('課題振り返りシート(251008)'!M19:M25,2)&lt;LARGE('課題振り返りシート(251008)'!M19:M25,1),
INDEX('課題振り返りシート(251008)'!L19:L25,MATCH(MAX('課題振り返りシート(251008)'!M19:M25),'課題振り返りシート(251008)'!M19:M25,0))&amp;" × "
&amp;INDEX('課題振り返りシート(251008)'!L19:L25,MATCH(LARGE('課題振り返りシート(251008)'!M19:M25,2),'課題振り返りシート(251008)'!M19:M25,0)),
INDEX('課題振り返りシート(251008)'!L19:L25,MATCH(LARGE('課題振り返りシート(251008)'!M19:M25,2),'課題振り返りシート(251008)'!M19:M25,0))
&amp;INDEX('課題振り返りシート(251008)'!L19:L25,MATCH(MAX('課題振り返りシート(251008)'!M19:M25),'課題振り返りシート(251008)'!M19:M25,0)))</f>
        <v>ヒト × モノ</v>
      </c>
      <c r="D110" s="6" t="s">
        <v>149</v>
      </c>
      <c r="E110" s="82" t="str">
        <f>VLOOKUP(C110,C113:F155,3,FALSE)</f>
        <v>現場の業務が特定の人に集中している状態に加え、備品や作業環境の整理整頓が行き届いていないことが、業務負荷や非効率を助長しています。共有スペースや道具の管理が個人任せになることで、探し物や二重管理が日常化し、全体の作業スピードや正確性にも影響を与えている可能性があります。</v>
      </c>
      <c r="F110" s="82" t="str">
        <f>VLOOKUP(C110,C113:F155,4,FALSE)</f>
        <v>「属人化」と「現場の煩雑さ」を同時に解消するには、業務の見える化・手順書化と併せて、物理的環境の整備が不可欠です。作業導線の見直し、使うものの定位置管理、チーム共有の備品リスト作成など、まずは小さな習慣からルール化をはじめましょう。</v>
      </c>
    </row>
    <row r="112" spans="2:6" hidden="1" x14ac:dyDescent="0.4">
      <c r="E112" t="s">
        <v>152</v>
      </c>
      <c r="F112" t="s">
        <v>151</v>
      </c>
    </row>
    <row r="113" spans="2:20" ht="47.25" hidden="1" x14ac:dyDescent="0.4">
      <c r="B113" s="1" t="s">
        <v>11</v>
      </c>
      <c r="C113" s="69" t="s">
        <v>148</v>
      </c>
      <c r="D113" s="66"/>
      <c r="E113" s="67" t="s">
        <v>154</v>
      </c>
      <c r="F113" s="79" t="s">
        <v>153</v>
      </c>
      <c r="S113" s="6"/>
      <c r="T113" s="6"/>
    </row>
    <row r="114" spans="2:20" ht="47.25" hidden="1" x14ac:dyDescent="0.4">
      <c r="B114" s="2"/>
      <c r="C114" s="6" t="s">
        <v>129</v>
      </c>
      <c r="E114" s="68" t="s">
        <v>172</v>
      </c>
      <c r="F114" s="80" t="s">
        <v>173</v>
      </c>
      <c r="S114" s="6"/>
      <c r="T114" s="6"/>
    </row>
    <row r="115" spans="2:20" ht="47.25" hidden="1" x14ac:dyDescent="0.4">
      <c r="B115" s="2"/>
      <c r="C115" s="6" t="s">
        <v>130</v>
      </c>
      <c r="E115" s="68" t="s">
        <v>174</v>
      </c>
      <c r="F115" s="80" t="s">
        <v>175</v>
      </c>
      <c r="S115" s="6"/>
      <c r="T115" s="6"/>
    </row>
    <row r="116" spans="2:20" ht="47.25" hidden="1" x14ac:dyDescent="0.4">
      <c r="B116" s="2"/>
      <c r="C116" s="6" t="s">
        <v>131</v>
      </c>
      <c r="E116" s="68" t="s">
        <v>176</v>
      </c>
      <c r="F116" s="80" t="s">
        <v>177</v>
      </c>
      <c r="S116" s="6"/>
      <c r="T116" s="6"/>
    </row>
    <row r="117" spans="2:20" ht="47.25" hidden="1" x14ac:dyDescent="0.4">
      <c r="B117" s="2"/>
      <c r="C117" s="6" t="s">
        <v>132</v>
      </c>
      <c r="E117" s="68" t="s">
        <v>178</v>
      </c>
      <c r="F117" s="80" t="s">
        <v>179</v>
      </c>
    </row>
    <row r="118" spans="2:20" ht="47.25" hidden="1" x14ac:dyDescent="0.4">
      <c r="B118" s="2"/>
      <c r="C118" s="6" t="s">
        <v>133</v>
      </c>
      <c r="E118" s="68" t="s">
        <v>180</v>
      </c>
      <c r="F118" s="80" t="s">
        <v>181</v>
      </c>
    </row>
    <row r="119" spans="2:20" ht="47.25" hidden="1" x14ac:dyDescent="0.4">
      <c r="B119" s="2" t="s">
        <v>12</v>
      </c>
      <c r="C119" s="6" t="s">
        <v>134</v>
      </c>
      <c r="E119" s="68" t="s">
        <v>201</v>
      </c>
      <c r="F119" s="80" t="s">
        <v>202</v>
      </c>
    </row>
    <row r="120" spans="2:20" ht="47.25" hidden="1" x14ac:dyDescent="0.4">
      <c r="B120" s="2"/>
      <c r="C120" s="6" t="s">
        <v>135</v>
      </c>
      <c r="E120" s="68" t="s">
        <v>203</v>
      </c>
      <c r="F120" s="80" t="s">
        <v>204</v>
      </c>
    </row>
    <row r="121" spans="2:20" ht="47.25" hidden="1" x14ac:dyDescent="0.4">
      <c r="B121" s="2"/>
      <c r="C121" s="6" t="s">
        <v>136</v>
      </c>
      <c r="E121" s="68" t="s">
        <v>205</v>
      </c>
      <c r="F121" s="80" t="s">
        <v>206</v>
      </c>
    </row>
    <row r="122" spans="2:20" ht="47.25" hidden="1" x14ac:dyDescent="0.4">
      <c r="B122" s="2"/>
      <c r="C122" s="6" t="s">
        <v>137</v>
      </c>
      <c r="E122" s="68" t="s">
        <v>207</v>
      </c>
      <c r="F122" s="80" t="s">
        <v>208</v>
      </c>
    </row>
    <row r="123" spans="2:20" ht="47.25" hidden="1" x14ac:dyDescent="0.4">
      <c r="B123" s="2"/>
      <c r="C123" s="6" t="s">
        <v>138</v>
      </c>
      <c r="E123" s="68" t="s">
        <v>209</v>
      </c>
      <c r="F123" s="80" t="s">
        <v>210</v>
      </c>
    </row>
    <row r="124" spans="2:20" ht="47.25" hidden="1" x14ac:dyDescent="0.4">
      <c r="B124" s="2" t="s">
        <v>13</v>
      </c>
      <c r="C124" s="6" t="s">
        <v>139</v>
      </c>
      <c r="E124" s="68" t="s">
        <v>182</v>
      </c>
      <c r="F124" s="80" t="s">
        <v>183</v>
      </c>
    </row>
    <row r="125" spans="2:20" ht="47.25" hidden="1" x14ac:dyDescent="0.4">
      <c r="B125" s="2"/>
      <c r="C125" s="6" t="s">
        <v>140</v>
      </c>
      <c r="E125" s="68" t="s">
        <v>184</v>
      </c>
      <c r="F125" s="80" t="s">
        <v>185</v>
      </c>
    </row>
    <row r="126" spans="2:20" ht="31.5" hidden="1" x14ac:dyDescent="0.4">
      <c r="B126" s="2"/>
      <c r="C126" s="6" t="s">
        <v>141</v>
      </c>
      <c r="E126" s="68" t="s">
        <v>186</v>
      </c>
      <c r="F126" s="80" t="s">
        <v>187</v>
      </c>
    </row>
    <row r="127" spans="2:20" ht="47.25" hidden="1" x14ac:dyDescent="0.4">
      <c r="B127" s="2"/>
      <c r="C127" s="6" t="s">
        <v>142</v>
      </c>
      <c r="E127" s="68" t="s">
        <v>188</v>
      </c>
      <c r="F127" s="80" t="s">
        <v>189</v>
      </c>
    </row>
    <row r="128" spans="2:20" ht="47.25" hidden="1" x14ac:dyDescent="0.4">
      <c r="B128" s="2" t="s">
        <v>14</v>
      </c>
      <c r="C128" s="6" t="s">
        <v>143</v>
      </c>
      <c r="E128" s="68" t="s">
        <v>190</v>
      </c>
      <c r="F128" s="80" t="s">
        <v>191</v>
      </c>
    </row>
    <row r="129" spans="2:20" ht="47.25" hidden="1" x14ac:dyDescent="0.4">
      <c r="B129" s="2"/>
      <c r="C129" s="6" t="s">
        <v>144</v>
      </c>
      <c r="E129" s="68" t="s">
        <v>192</v>
      </c>
      <c r="F129" s="80" t="s">
        <v>193</v>
      </c>
    </row>
    <row r="130" spans="2:20" ht="47.25" hidden="1" x14ac:dyDescent="0.4">
      <c r="B130" s="2"/>
      <c r="C130" s="6" t="s">
        <v>145</v>
      </c>
      <c r="E130" s="68" t="s">
        <v>194</v>
      </c>
      <c r="F130" s="80" t="s">
        <v>195</v>
      </c>
    </row>
    <row r="131" spans="2:20" ht="31.5" hidden="1" x14ac:dyDescent="0.4">
      <c r="B131" s="2" t="s">
        <v>15</v>
      </c>
      <c r="C131" s="6" t="s">
        <v>146</v>
      </c>
      <c r="E131" s="68" t="s">
        <v>196</v>
      </c>
      <c r="F131" s="80" t="s">
        <v>197</v>
      </c>
    </row>
    <row r="132" spans="2:20" ht="31.5" hidden="1" x14ac:dyDescent="0.4">
      <c r="B132" s="2"/>
      <c r="C132" s="6" t="s">
        <v>147</v>
      </c>
      <c r="E132" s="68" t="s">
        <v>198</v>
      </c>
      <c r="F132" s="80" t="s">
        <v>199</v>
      </c>
    </row>
    <row r="133" spans="2:20" ht="63" hidden="1" x14ac:dyDescent="0.4">
      <c r="B133" s="2" t="s">
        <v>16</v>
      </c>
      <c r="C133" s="6" t="s">
        <v>212</v>
      </c>
      <c r="E133" s="68" t="s">
        <v>213</v>
      </c>
      <c r="F133" s="80" t="s">
        <v>214</v>
      </c>
    </row>
    <row r="134" spans="2:20" hidden="1" x14ac:dyDescent="0.4">
      <c r="B134" s="3" t="s">
        <v>17</v>
      </c>
      <c r="C134" s="7"/>
      <c r="D134" s="4"/>
      <c r="E134" s="4"/>
      <c r="F134" s="36"/>
    </row>
    <row r="135" spans="2:20" ht="47.25" hidden="1" x14ac:dyDescent="0.4">
      <c r="B135" s="1" t="s">
        <v>11</v>
      </c>
      <c r="C135" s="69" t="s">
        <v>217</v>
      </c>
      <c r="D135" s="66"/>
      <c r="E135" s="67" t="s">
        <v>154</v>
      </c>
      <c r="F135" s="79" t="s">
        <v>153</v>
      </c>
      <c r="S135" s="6"/>
      <c r="T135" s="6"/>
    </row>
    <row r="136" spans="2:20" ht="47.25" hidden="1" x14ac:dyDescent="0.4">
      <c r="B136" s="2"/>
      <c r="C136" s="6" t="s">
        <v>218</v>
      </c>
      <c r="D136" s="109"/>
      <c r="E136" s="68" t="s">
        <v>172</v>
      </c>
      <c r="F136" s="80" t="s">
        <v>173</v>
      </c>
      <c r="S136" s="6"/>
      <c r="T136" s="6"/>
    </row>
    <row r="137" spans="2:20" ht="47.25" hidden="1" x14ac:dyDescent="0.4">
      <c r="B137" s="2"/>
      <c r="C137" s="6" t="s">
        <v>219</v>
      </c>
      <c r="D137" s="109"/>
      <c r="E137" s="68" t="s">
        <v>174</v>
      </c>
      <c r="F137" s="80" t="s">
        <v>175</v>
      </c>
      <c r="S137" s="6"/>
      <c r="T137" s="6"/>
    </row>
    <row r="138" spans="2:20" ht="47.25" hidden="1" x14ac:dyDescent="0.4">
      <c r="B138" s="2"/>
      <c r="C138" s="6" t="s">
        <v>220</v>
      </c>
      <c r="D138" s="109"/>
      <c r="E138" s="68" t="s">
        <v>176</v>
      </c>
      <c r="F138" s="80" t="s">
        <v>177</v>
      </c>
      <c r="S138" s="6"/>
      <c r="T138" s="6"/>
    </row>
    <row r="139" spans="2:20" ht="47.25" hidden="1" x14ac:dyDescent="0.4">
      <c r="B139" s="2"/>
      <c r="C139" s="6" t="s">
        <v>221</v>
      </c>
      <c r="D139" s="109"/>
      <c r="E139" s="68" t="s">
        <v>178</v>
      </c>
      <c r="F139" s="80" t="s">
        <v>179</v>
      </c>
    </row>
    <row r="140" spans="2:20" ht="47.25" hidden="1" x14ac:dyDescent="0.4">
      <c r="B140" s="2"/>
      <c r="C140" s="6" t="s">
        <v>222</v>
      </c>
      <c r="D140" s="109"/>
      <c r="E140" s="68" t="s">
        <v>180</v>
      </c>
      <c r="F140" s="80" t="s">
        <v>181</v>
      </c>
    </row>
    <row r="141" spans="2:20" ht="47.25" hidden="1" x14ac:dyDescent="0.4">
      <c r="B141" s="2" t="s">
        <v>12</v>
      </c>
      <c r="C141" s="6" t="s">
        <v>223</v>
      </c>
      <c r="D141" s="109"/>
      <c r="E141" s="68" t="s">
        <v>201</v>
      </c>
      <c r="F141" s="80" t="s">
        <v>202</v>
      </c>
    </row>
    <row r="142" spans="2:20" ht="47.25" hidden="1" x14ac:dyDescent="0.4">
      <c r="B142" s="2"/>
      <c r="C142" s="6" t="s">
        <v>224</v>
      </c>
      <c r="D142" s="109"/>
      <c r="E142" s="68" t="s">
        <v>203</v>
      </c>
      <c r="F142" s="80" t="s">
        <v>204</v>
      </c>
    </row>
    <row r="143" spans="2:20" ht="47.25" hidden="1" x14ac:dyDescent="0.4">
      <c r="B143" s="2"/>
      <c r="C143" s="6" t="s">
        <v>225</v>
      </c>
      <c r="D143" s="109"/>
      <c r="E143" s="68" t="s">
        <v>205</v>
      </c>
      <c r="F143" s="80" t="s">
        <v>206</v>
      </c>
    </row>
    <row r="144" spans="2:20" ht="47.25" hidden="1" x14ac:dyDescent="0.4">
      <c r="B144" s="2"/>
      <c r="C144" s="6" t="s">
        <v>226</v>
      </c>
      <c r="D144" s="109"/>
      <c r="E144" s="68" t="s">
        <v>207</v>
      </c>
      <c r="F144" s="80" t="s">
        <v>208</v>
      </c>
    </row>
    <row r="145" spans="2:6" ht="47.25" hidden="1" x14ac:dyDescent="0.4">
      <c r="B145" s="2"/>
      <c r="C145" s="6" t="s">
        <v>227</v>
      </c>
      <c r="D145" s="109"/>
      <c r="E145" s="68" t="s">
        <v>209</v>
      </c>
      <c r="F145" s="80" t="s">
        <v>210</v>
      </c>
    </row>
    <row r="146" spans="2:6" ht="47.25" hidden="1" x14ac:dyDescent="0.4">
      <c r="B146" s="2" t="s">
        <v>13</v>
      </c>
      <c r="C146" s="6" t="s">
        <v>228</v>
      </c>
      <c r="D146" s="109"/>
      <c r="E146" s="68" t="s">
        <v>182</v>
      </c>
      <c r="F146" s="80" t="s">
        <v>183</v>
      </c>
    </row>
    <row r="147" spans="2:6" ht="47.25" hidden="1" x14ac:dyDescent="0.4">
      <c r="B147" s="2"/>
      <c r="C147" s="6" t="s">
        <v>229</v>
      </c>
      <c r="D147" s="109"/>
      <c r="E147" s="68" t="s">
        <v>184</v>
      </c>
      <c r="F147" s="80" t="s">
        <v>185</v>
      </c>
    </row>
    <row r="148" spans="2:6" ht="31.5" hidden="1" x14ac:dyDescent="0.4">
      <c r="B148" s="2"/>
      <c r="C148" s="6" t="s">
        <v>230</v>
      </c>
      <c r="D148" s="109"/>
      <c r="E148" s="68" t="s">
        <v>186</v>
      </c>
      <c r="F148" s="80" t="s">
        <v>187</v>
      </c>
    </row>
    <row r="149" spans="2:6" ht="47.25" hidden="1" x14ac:dyDescent="0.4">
      <c r="B149" s="2"/>
      <c r="C149" s="6" t="s">
        <v>231</v>
      </c>
      <c r="D149" s="109"/>
      <c r="E149" s="68" t="s">
        <v>188</v>
      </c>
      <c r="F149" s="80" t="s">
        <v>189</v>
      </c>
    </row>
    <row r="150" spans="2:6" ht="47.25" hidden="1" x14ac:dyDescent="0.4">
      <c r="B150" s="2" t="s">
        <v>14</v>
      </c>
      <c r="C150" s="6" t="s">
        <v>232</v>
      </c>
      <c r="D150" s="109"/>
      <c r="E150" s="68" t="s">
        <v>190</v>
      </c>
      <c r="F150" s="80" t="s">
        <v>191</v>
      </c>
    </row>
    <row r="151" spans="2:6" ht="47.25" hidden="1" x14ac:dyDescent="0.4">
      <c r="B151" s="2"/>
      <c r="C151" s="6" t="s">
        <v>233</v>
      </c>
      <c r="D151" s="109"/>
      <c r="E151" s="68" t="s">
        <v>192</v>
      </c>
      <c r="F151" s="80" t="s">
        <v>193</v>
      </c>
    </row>
    <row r="152" spans="2:6" ht="47.25" hidden="1" x14ac:dyDescent="0.4">
      <c r="B152" s="2"/>
      <c r="C152" s="6" t="s">
        <v>234</v>
      </c>
      <c r="D152" s="109"/>
      <c r="E152" s="68" t="s">
        <v>194</v>
      </c>
      <c r="F152" s="80" t="s">
        <v>195</v>
      </c>
    </row>
    <row r="153" spans="2:6" ht="31.5" hidden="1" x14ac:dyDescent="0.4">
      <c r="B153" s="2" t="s">
        <v>15</v>
      </c>
      <c r="C153" s="6" t="s">
        <v>235</v>
      </c>
      <c r="D153" s="109"/>
      <c r="E153" s="68" t="s">
        <v>196</v>
      </c>
      <c r="F153" s="80" t="s">
        <v>197</v>
      </c>
    </row>
    <row r="154" spans="2:6" ht="31.5" hidden="1" x14ac:dyDescent="0.4">
      <c r="B154" s="2"/>
      <c r="C154" s="6" t="s">
        <v>236</v>
      </c>
      <c r="D154" s="109"/>
      <c r="E154" s="68" t="s">
        <v>198</v>
      </c>
      <c r="F154" s="80" t="s">
        <v>199</v>
      </c>
    </row>
    <row r="155" spans="2:6" ht="63" hidden="1" x14ac:dyDescent="0.4">
      <c r="B155" s="2" t="s">
        <v>16</v>
      </c>
      <c r="C155" s="6" t="s">
        <v>237</v>
      </c>
      <c r="D155" s="109"/>
      <c r="E155" s="68" t="s">
        <v>213</v>
      </c>
      <c r="F155" s="80" t="s">
        <v>214</v>
      </c>
    </row>
    <row r="156" spans="2:6" hidden="1" x14ac:dyDescent="0.4">
      <c r="B156" s="3" t="s">
        <v>17</v>
      </c>
      <c r="C156" s="7"/>
      <c r="D156" s="4"/>
      <c r="E156" s="4"/>
      <c r="F156" s="36"/>
    </row>
    <row r="159" spans="2:6" hidden="1" x14ac:dyDescent="0.4">
      <c r="B159" s="5" t="s">
        <v>125</v>
      </c>
      <c r="C159" s="78">
        <f>LARGE('課題振り返りシート(251008)'!M19:M25,1)</f>
        <v>6.9999999999999999E-4</v>
      </c>
      <c r="D159" s="78" t="str">
        <f>INDEX('課題振り返りシート(251008)'!L19:L25,MATCH(MAX('課題振り返りシート(251008)'!M19:M25),'課題振り返りシート(251008)'!M19:M25,0))</f>
        <v>ヒト</v>
      </c>
      <c r="E159" t="s">
        <v>128</v>
      </c>
    </row>
    <row r="160" spans="2:6" hidden="1" x14ac:dyDescent="0.4">
      <c r="B160" s="5" t="s">
        <v>126</v>
      </c>
      <c r="C160" s="78">
        <f>LARGE('課題振り返りシート(251008)'!M19:M25,2)</f>
        <v>5.9999999999999995E-4</v>
      </c>
      <c r="D160" s="78" t="str">
        <f>INDEX('課題振り返りシート(251008)'!L19:L25,MATCH(LARGE('課題振り返りシート(251008)'!M19:M25,2),'課題振り返りシート(251008)'!M19:M25,0))</f>
        <v>モノ</v>
      </c>
      <c r="E160" t="s">
        <v>127</v>
      </c>
    </row>
  </sheetData>
  <sheetProtection algorithmName="SHA-512" hashValue="O11g2NhpbgElvVFJVcPS+uBRS7/aOqFgpjd1470OgsGHJjM2ITGC5yVLSjL7n79P6V/qxjTSCxPQOXoQJTd2ig==" saltValue="VeDNKydJxzKxD5D007/zJw==" spinCount="100000" sheet="1" objects="1" scenarios="1" selectLockedCells="1" selectUnlockedCell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課題振り返りシート(251008)</vt:lpstr>
      <vt:lpstr>設定用</vt:lpstr>
      <vt:lpstr>'課題振り返りシート(251008)'!Print_Area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株式会社 Inturboコンサルティング</dc:creator>
  <cp:lastModifiedBy>哲 三浦</cp:lastModifiedBy>
  <cp:lastPrinted>2025-10-08T11:22:38Z</cp:lastPrinted>
  <dcterms:created xsi:type="dcterms:W3CDTF">2025-09-15T00:38:07Z</dcterms:created>
  <dcterms:modified xsi:type="dcterms:W3CDTF">2025-10-22T13:30:55Z</dcterms:modified>
</cp:coreProperties>
</file>